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11760" windowHeight="6280" activeTab="1"/>
  </bookViews>
  <sheets>
    <sheet name="OPEN" sheetId="1" r:id="rId1"/>
    <sheet name="Best Male Lifter" sheetId="2" r:id="rId2"/>
    <sheet name="Best Female Lifter" sheetId="3" r:id="rId3"/>
  </sheets>
  <externalReferences>
    <externalReference r:id="rId4"/>
  </externalReferences>
  <definedNames>
    <definedName name="_xlnm._FilterDatabase" localSheetId="1" hidden="1">'Best Male Lifter'!#REF!</definedName>
    <definedName name="_xlnm._FilterDatabase" localSheetId="0" hidden="1">OPEN!$A$11:$R$21</definedName>
    <definedName name="Men">[1]Sinclaire!$F$4:$G$1255</definedName>
    <definedName name="_xlnm.Print_Area" localSheetId="0">OPEN!$A$11:$R$21</definedName>
    <definedName name="Women">[1]Sinclaire!$B$2:$C$852</definedName>
  </definedNames>
  <calcPr calcId="125725" iterate="1" iterateCount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7" i="3"/>
  <c r="J7"/>
  <c r="O7"/>
  <c r="P7"/>
  <c r="P8"/>
  <c r="N8"/>
  <c r="J8"/>
  <c r="N6"/>
  <c r="J6"/>
  <c r="O6"/>
  <c r="P6"/>
  <c r="N26" i="2"/>
  <c r="J26"/>
  <c r="N23"/>
  <c r="J23"/>
  <c r="N20"/>
  <c r="J20"/>
  <c r="N12"/>
  <c r="J12"/>
  <c r="N14"/>
  <c r="J14"/>
  <c r="N15"/>
  <c r="J15"/>
  <c r="N13"/>
  <c r="J13"/>
  <c r="N10"/>
  <c r="J10"/>
  <c r="N17"/>
  <c r="J17"/>
  <c r="P25"/>
  <c r="N25"/>
  <c r="J25"/>
  <c r="P24"/>
  <c r="N24"/>
  <c r="J24"/>
  <c r="N19"/>
  <c r="J19"/>
  <c r="N16"/>
  <c r="J16"/>
  <c r="N11"/>
  <c r="J11"/>
  <c r="N9"/>
  <c r="J9"/>
  <c r="N21"/>
  <c r="J21"/>
  <c r="N18"/>
  <c r="J18"/>
  <c r="N8"/>
  <c r="J8"/>
  <c r="N22"/>
  <c r="J22"/>
  <c r="O22"/>
  <c r="P22"/>
  <c r="O8"/>
  <c r="P8"/>
  <c r="O18"/>
  <c r="P18"/>
  <c r="O21"/>
  <c r="P21"/>
  <c r="O9"/>
  <c r="P9"/>
  <c r="O11"/>
  <c r="P11"/>
  <c r="O16"/>
  <c r="P16"/>
  <c r="O19"/>
  <c r="P19"/>
  <c r="O17"/>
  <c r="P17"/>
  <c r="O10"/>
  <c r="P10"/>
  <c r="O13"/>
  <c r="P13"/>
  <c r="O15"/>
  <c r="P15"/>
  <c r="O14"/>
  <c r="P14"/>
  <c r="O12"/>
  <c r="P12"/>
  <c r="O20"/>
  <c r="P20"/>
  <c r="O23"/>
  <c r="P23"/>
  <c r="O26"/>
  <c r="P26"/>
  <c r="N33" i="1"/>
  <c r="J33"/>
  <c r="N30"/>
  <c r="J30"/>
  <c r="N31"/>
  <c r="J31"/>
  <c r="N32"/>
  <c r="J32"/>
  <c r="N28"/>
  <c r="J28"/>
  <c r="N25"/>
  <c r="J25"/>
  <c r="N29"/>
  <c r="J29"/>
  <c r="N27"/>
  <c r="J27"/>
  <c r="N26"/>
  <c r="J26"/>
  <c r="O33"/>
  <c r="P33"/>
  <c r="O30"/>
  <c r="P30"/>
  <c r="O27"/>
  <c r="P27"/>
  <c r="O28"/>
  <c r="P28"/>
  <c r="O31"/>
  <c r="P31"/>
  <c r="O32"/>
  <c r="P32"/>
  <c r="O25"/>
  <c r="P25"/>
  <c r="O29"/>
  <c r="P29"/>
  <c r="O26"/>
  <c r="P26"/>
  <c r="J23"/>
  <c r="J18"/>
  <c r="J15"/>
  <c r="N22"/>
  <c r="J22"/>
  <c r="N24"/>
  <c r="J24"/>
  <c r="N20"/>
  <c r="J20"/>
  <c r="N19"/>
  <c r="J19"/>
  <c r="N23"/>
  <c r="N8"/>
  <c r="N7"/>
  <c r="N6"/>
  <c r="N21"/>
  <c r="J21"/>
  <c r="N17"/>
  <c r="J17"/>
  <c r="N18"/>
  <c r="J8"/>
  <c r="P23"/>
  <c r="O18"/>
  <c r="P18"/>
  <c r="O8"/>
  <c r="P8"/>
  <c r="O20"/>
  <c r="P20"/>
  <c r="O19"/>
  <c r="P19"/>
  <c r="P24"/>
  <c r="O22"/>
  <c r="P22"/>
  <c r="O21"/>
  <c r="P21"/>
  <c r="O17"/>
  <c r="P17"/>
  <c r="N15"/>
  <c r="O15"/>
  <c r="N16"/>
  <c r="J16"/>
  <c r="J7"/>
  <c r="P7"/>
  <c r="O16"/>
  <c r="P16"/>
  <c r="J6"/>
  <c r="O6"/>
  <c r="P6"/>
  <c r="P15"/>
</calcChain>
</file>

<file path=xl/sharedStrings.xml><?xml version="1.0" encoding="utf-8"?>
<sst xmlns="http://schemas.openxmlformats.org/spreadsheetml/2006/main" count="263" uniqueCount="105">
  <si>
    <t>BWT</t>
  </si>
  <si>
    <t>DOB</t>
  </si>
  <si>
    <t>POINTS</t>
  </si>
  <si>
    <t>TOTAL</t>
  </si>
  <si>
    <t>CLASS</t>
  </si>
  <si>
    <t>BEST</t>
  </si>
  <si>
    <t>SNATCH</t>
  </si>
  <si>
    <t>CLEAN &amp; JERK</t>
  </si>
  <si>
    <t>JERK</t>
  </si>
  <si>
    <t>FIRST NAME</t>
  </si>
  <si>
    <t>SURNAME</t>
  </si>
  <si>
    <t>LOT</t>
  </si>
  <si>
    <t>No.</t>
  </si>
  <si>
    <t>SINCLAIR</t>
  </si>
  <si>
    <t xml:space="preserve">DATE     :-  </t>
  </si>
  <si>
    <t>CLUB</t>
  </si>
  <si>
    <t xml:space="preserve">    PL</t>
  </si>
  <si>
    <t>UNIVERSITY OF ULSTER JORDANSTOWN</t>
  </si>
  <si>
    <t>MALE</t>
  </si>
  <si>
    <t>VENUE:-</t>
  </si>
  <si>
    <t>FEMALE</t>
  </si>
  <si>
    <t>Sn1</t>
  </si>
  <si>
    <t>Sn2</t>
  </si>
  <si>
    <t>Sn3</t>
  </si>
  <si>
    <t>Best Sn</t>
  </si>
  <si>
    <t>C&amp;J1</t>
  </si>
  <si>
    <t>C&amp;J2</t>
  </si>
  <si>
    <t>C&amp;J3</t>
  </si>
  <si>
    <t xml:space="preserve">Best CJ </t>
  </si>
  <si>
    <t>Total</t>
  </si>
  <si>
    <t>Sinclair</t>
  </si>
  <si>
    <t>1st</t>
  </si>
  <si>
    <t>2nd</t>
  </si>
  <si>
    <t>3rd</t>
  </si>
  <si>
    <t>NI OPEN 2011</t>
  </si>
  <si>
    <t>3rd Dec 2011</t>
  </si>
  <si>
    <t>Dee</t>
  </si>
  <si>
    <t>Lynch</t>
  </si>
  <si>
    <t>Hercules</t>
  </si>
  <si>
    <t>Emma</t>
  </si>
  <si>
    <t>Alderdice</t>
  </si>
  <si>
    <t>Go-Lift</t>
  </si>
  <si>
    <t>Lisa</t>
  </si>
  <si>
    <t>Cameron</t>
  </si>
  <si>
    <t>Andrew</t>
  </si>
  <si>
    <t>Pursell</t>
  </si>
  <si>
    <t>Wayne</t>
  </si>
  <si>
    <t>Healy</t>
  </si>
  <si>
    <t xml:space="preserve">Billy </t>
  </si>
  <si>
    <t>Cabel</t>
  </si>
  <si>
    <t>Cork</t>
  </si>
  <si>
    <t>Darragh</t>
  </si>
  <si>
    <t>Finn</t>
  </si>
  <si>
    <t>Eamonn</t>
  </si>
  <si>
    <t>Deegan</t>
  </si>
  <si>
    <t>ECB</t>
  </si>
  <si>
    <t>Ulick</t>
  </si>
  <si>
    <t>O'Sullivan</t>
  </si>
  <si>
    <t>David</t>
  </si>
  <si>
    <t>Meek</t>
  </si>
  <si>
    <t>Peter</t>
  </si>
  <si>
    <t>Stewart</t>
  </si>
  <si>
    <t>Timothy</t>
  </si>
  <si>
    <t>Graham</t>
  </si>
  <si>
    <t>Coner</t>
  </si>
  <si>
    <t>Cathal</t>
  </si>
  <si>
    <t>Byrd</t>
  </si>
  <si>
    <t>Limerick</t>
  </si>
  <si>
    <t>Robbie</t>
  </si>
  <si>
    <t>Bremner</t>
  </si>
  <si>
    <t>Colin</t>
  </si>
  <si>
    <t>Bell</t>
  </si>
  <si>
    <t>Mc Alevey</t>
  </si>
  <si>
    <t>Niel</t>
  </si>
  <si>
    <t>Jimmy</t>
  </si>
  <si>
    <t>Jennings</t>
  </si>
  <si>
    <t xml:space="preserve">Hugh </t>
  </si>
  <si>
    <t>Gilmore</t>
  </si>
  <si>
    <t>Aaron</t>
  </si>
  <si>
    <t>Small</t>
  </si>
  <si>
    <t>Bangor</t>
  </si>
  <si>
    <t>Matthew</t>
  </si>
  <si>
    <t>Mc Coy</t>
  </si>
  <si>
    <t>N'abbey</t>
  </si>
  <si>
    <t>63 Jun</t>
  </si>
  <si>
    <t>56 SB</t>
  </si>
  <si>
    <t>69 M</t>
  </si>
  <si>
    <t>St. Gabriel's</t>
  </si>
  <si>
    <t>4th</t>
  </si>
  <si>
    <t>Claire Morris</t>
  </si>
  <si>
    <t>85 M1</t>
  </si>
  <si>
    <t>85 Jun</t>
  </si>
  <si>
    <t>Guest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</si>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</sst>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b/>
      <sz val="9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"/>
      <color indexed="9"/>
      <name val="Arial"/>
      <family val="2"/>
    </font>
    <font>
      <b/>
      <u/>
      <sz val="9"/>
      <color theme="3" tint="0.59996337778862885"/>
      <name val="Arial"/>
      <family val="2"/>
    </font>
    <font>
      <b/>
      <sz val="9"/>
      <color theme="3" tint="0.59996337778862885"/>
      <name val="Arial"/>
      <family val="2"/>
    </font>
    <font>
      <b/>
      <sz val="9"/>
      <color indexed="10"/>
      <name val="Arial"/>
      <family val="2"/>
    </font>
    <font>
      <b/>
      <u/>
      <sz val="9"/>
      <color rgb="FFFFC000"/>
      <name val="Arial"/>
      <family val="2"/>
    </font>
    <font>
      <b/>
      <u/>
      <sz val="9"/>
      <color indexed="9"/>
      <name val="Arial"/>
      <family val="2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236B47"/>
        <bgColor indexed="64"/>
      </patternFill>
    </fill>
    <fill>
      <patternFill patternType="solid">
        <fgColor rgb="FF206241"/>
        <bgColor indexed="64"/>
      </patternFill>
    </fill>
    <fill>
      <patternFill patternType="solid">
        <fgColor rgb="FF29527B"/>
        <bgColor indexed="64"/>
      </patternFill>
    </fill>
    <fill>
      <patternFill patternType="solid">
        <fgColor rgb="FF29527B"/>
        <bgColor indexed="26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4">
    <xf numFmtId="0" fontId="0" fillId="6" borderId="11"/>
    <xf numFmtId="0" fontId="3" fillId="9" borderId="1" applyNumberFormat="0" applyAlignment="0" applyProtection="0"/>
    <xf numFmtId="0" fontId="3" fillId="3" borderId="0" applyNumberFormat="0" applyBorder="0" applyAlignment="0" applyProtection="0"/>
    <xf numFmtId="0" fontId="2" fillId="2" borderId="1" applyNumberFormat="0" applyAlignment="0" applyProtection="0"/>
  </cellStyleXfs>
  <cellXfs count="85">
    <xf numFmtId="0" fontId="0" fillId="6" borderId="11" xfId="0"/>
    <xf numFmtId="0" fontId="0" fillId="6" borderId="11" xfId="0" applyAlignment="1">
      <alignment horizontal="center"/>
    </xf>
    <xf numFmtId="0" fontId="0" fillId="6" borderId="11" xfId="0" applyAlignment="1">
      <alignment horizontal="left"/>
    </xf>
    <xf numFmtId="0" fontId="0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Continuous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4" borderId="12" xfId="0" applyNumberFormat="1" applyFont="1" applyFill="1" applyBorder="1" applyAlignment="1">
      <alignment horizontal="center"/>
    </xf>
    <xf numFmtId="0" fontId="5" fillId="2" borderId="7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Protection="1">
      <protection locked="0"/>
    </xf>
    <xf numFmtId="0" fontId="0" fillId="6" borderId="14" xfId="0" applyBorder="1"/>
    <xf numFmtId="0" fontId="4" fillId="2" borderId="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4" borderId="15" xfId="0" applyNumberFormat="1" applyFont="1" applyFill="1" applyBorder="1" applyAlignment="1" applyProtection="1">
      <alignment horizontal="center"/>
      <protection locked="0"/>
    </xf>
    <xf numFmtId="0" fontId="2" fillId="2" borderId="1" xfId="3"/>
    <xf numFmtId="0" fontId="2" fillId="2" borderId="1" xfId="3" applyNumberFormat="1" applyAlignment="1">
      <alignment horizontal="center" wrapText="1"/>
    </xf>
    <xf numFmtId="0" fontId="2" fillId="2" borderId="1" xfId="3" applyAlignment="1">
      <alignment horizontal="center" wrapText="1"/>
    </xf>
    <xf numFmtId="2" fontId="2" fillId="2" borderId="1" xfId="3" applyNumberFormat="1" applyAlignment="1">
      <alignment horizontal="center"/>
    </xf>
    <xf numFmtId="164" fontId="2" fillId="2" borderId="1" xfId="3" applyNumberFormat="1" applyAlignment="1" applyProtection="1">
      <alignment horizontal="center" wrapText="1"/>
      <protection locked="0"/>
    </xf>
    <xf numFmtId="164" fontId="2" fillId="2" borderId="1" xfId="3" applyNumberFormat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164" fontId="2" fillId="2" borderId="3" xfId="3" applyNumberFormat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2" borderId="3" xfId="3" applyBorder="1"/>
    <xf numFmtId="0" fontId="6" fillId="2" borderId="2" xfId="0" applyFont="1" applyFill="1" applyBorder="1" applyAlignment="1" applyProtection="1">
      <alignment horizontal="center"/>
      <protection locked="0"/>
    </xf>
    <xf numFmtId="2" fontId="2" fillId="2" borderId="1" xfId="3" applyNumberFormat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3" xfId="3" applyNumberFormat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3" applyFont="1" applyAlignment="1">
      <alignment wrapText="1"/>
    </xf>
    <xf numFmtId="0" fontId="8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3" applyFo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5" borderId="1" xfId="3" applyFont="1" applyFill="1"/>
    <xf numFmtId="0" fontId="3" fillId="7" borderId="16" xfId="0" applyNumberFormat="1" applyFont="1" applyFill="1" applyBorder="1" applyAlignment="1">
      <alignment horizontal="center"/>
    </xf>
    <xf numFmtId="0" fontId="3" fillId="3" borderId="1" xfId="2" applyNumberFormat="1" applyFill="1" applyBorder="1" applyAlignment="1">
      <alignment horizontal="center"/>
    </xf>
    <xf numFmtId="0" fontId="3" fillId="3" borderId="1" xfId="1" applyNumberFormat="1" applyFill="1" applyAlignment="1">
      <alignment horizontal="center"/>
    </xf>
    <xf numFmtId="0" fontId="3" fillId="3" borderId="1" xfId="2" quotePrefix="1" applyNumberFormat="1" applyFill="1" applyBorder="1" applyAlignment="1">
      <alignment horizontal="center"/>
    </xf>
    <xf numFmtId="0" fontId="3" fillId="3" borderId="1" xfId="1" quotePrefix="1" applyNumberFormat="1" applyFill="1" applyAlignment="1">
      <alignment horizontal="center"/>
    </xf>
    <xf numFmtId="0" fontId="3" fillId="8" borderId="1" xfId="1" applyNumberFormat="1" applyFill="1" applyAlignment="1">
      <alignment horizontal="center"/>
    </xf>
    <xf numFmtId="0" fontId="3" fillId="8" borderId="1" xfId="2" applyNumberFormat="1" applyFill="1" applyBorder="1" applyAlignment="1">
      <alignment horizontal="center"/>
    </xf>
    <xf numFmtId="0" fontId="3" fillId="9" borderId="1" xfId="1" applyNumberFormat="1" applyAlignment="1">
      <alignment horizontal="center"/>
    </xf>
    <xf numFmtId="0" fontId="3" fillId="9" borderId="1" xfId="1" quotePrefix="1" applyNumberFormat="1" applyAlignment="1">
      <alignment horizontal="center"/>
    </xf>
    <xf numFmtId="0" fontId="3" fillId="10" borderId="2" xfId="0" applyNumberFormat="1" applyFont="1" applyFill="1" applyBorder="1" applyAlignment="1" applyProtection="1">
      <alignment horizontal="center"/>
      <protection locked="0"/>
    </xf>
    <xf numFmtId="0" fontId="3" fillId="11" borderId="16" xfId="0" applyNumberFormat="1" applyFont="1" applyFill="1" applyBorder="1" applyAlignment="1">
      <alignment horizontal="center"/>
    </xf>
    <xf numFmtId="0" fontId="2" fillId="2" borderId="1" xfId="3" applyProtection="1">
      <protection locked="0"/>
    </xf>
    <xf numFmtId="0" fontId="2" fillId="2" borderId="1" xfId="3" applyAlignment="1" applyProtection="1">
      <alignment horizontal="centerContinuous"/>
      <protection locked="0"/>
    </xf>
    <xf numFmtId="0" fontId="2" fillId="2" borderId="1" xfId="3" applyAlignment="1" applyProtection="1">
      <alignment horizontal="center"/>
      <protection locked="0"/>
    </xf>
    <xf numFmtId="0" fontId="2" fillId="2" borderId="3" xfId="0" applyFont="1" applyFill="1" applyBorder="1" applyAlignment="1">
      <alignment wrapText="1"/>
    </xf>
    <xf numFmtId="0" fontId="2" fillId="2" borderId="1" xfId="3" applyBorder="1"/>
    <xf numFmtId="0" fontId="2" fillId="2" borderId="3" xfId="0" applyNumberFormat="1" applyFont="1" applyFill="1" applyBorder="1" applyAlignment="1">
      <alignment horizontal="center" wrapText="1"/>
    </xf>
    <xf numFmtId="0" fontId="2" fillId="2" borderId="1" xfId="3" applyNumberFormat="1" applyBorder="1" applyAlignment="1">
      <alignment horizontal="center" wrapText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0"/>
  <tableStyles count="0" defaultTableStyle="TableStyleMedium9"/>
  <colors>
    <mruColors>
      <color rgb="FF29527B"/>
      <color rgb="FF002B82"/>
      <color rgb="FF206241"/>
      <color rgb="FF226845"/>
      <color rgb="FF236B47"/>
      <color rgb="FF1D573A"/>
      <color rgb="FF246E49"/>
      <color rgb="FF339966"/>
      <color rgb="FF008A45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S33"/>
  <sheetViews>
    <sheetView zoomScale="125" zoomScaleNormal="107" zoomScalePageLayoutView="107" workbookViewId="0">
      <selection activeCell="A30" sqref="A30:XFD30"/>
    </sheetView>
  </sheetViews>
  <sheetFormatPr baseColWidth="10" defaultColWidth="8.83203125" defaultRowHeight="11"/>
  <cols>
    <col min="1" max="1" width="4.5" customWidth="1"/>
    <col min="2" max="2" width="12.33203125" customWidth="1"/>
    <col min="3" max="3" width="14.33203125" customWidth="1"/>
    <col min="4" max="4" width="12.6640625" style="2" customWidth="1"/>
    <col min="5" max="5" width="9.6640625" customWidth="1"/>
    <col min="6" max="6" width="7.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7.6640625" customWidth="1"/>
    <col min="18" max="18" width="9.1640625" customWidth="1"/>
  </cols>
  <sheetData>
    <row r="2" spans="1:19">
      <c r="A2" s="56" t="s">
        <v>34</v>
      </c>
      <c r="B2" s="57"/>
      <c r="C2" s="57"/>
      <c r="D2" s="57"/>
      <c r="E2" s="58"/>
      <c r="F2" s="58"/>
      <c r="G2" s="58"/>
      <c r="H2" s="7" t="s">
        <v>19</v>
      </c>
      <c r="I2" s="7"/>
      <c r="J2" s="7" t="s">
        <v>17</v>
      </c>
      <c r="K2" s="7"/>
      <c r="L2" s="7"/>
      <c r="M2" s="7"/>
      <c r="N2" s="7"/>
      <c r="O2" s="7"/>
      <c r="P2" s="28"/>
      <c r="Q2" s="12"/>
      <c r="R2" s="50" t="s">
        <v>20</v>
      </c>
    </row>
    <row r="3" spans="1:19" ht="13.5" customHeight="1">
      <c r="A3" s="7"/>
      <c r="B3" s="7"/>
      <c r="C3" s="7"/>
      <c r="D3" s="57"/>
      <c r="E3" s="7"/>
      <c r="F3" s="59"/>
      <c r="G3" s="58"/>
      <c r="H3" s="58"/>
      <c r="I3" s="58"/>
      <c r="J3" s="7" t="s">
        <v>14</v>
      </c>
      <c r="K3" s="7" t="s">
        <v>35</v>
      </c>
      <c r="L3" s="7"/>
      <c r="M3" s="7"/>
      <c r="N3" s="7"/>
      <c r="O3" s="13"/>
      <c r="P3" s="47"/>
      <c r="Q3" s="3"/>
      <c r="R3" s="11"/>
    </row>
    <row r="4" spans="1:19" ht="12" customHeight="1">
      <c r="A4" s="48" t="s">
        <v>11</v>
      </c>
      <c r="B4" s="48" t="s">
        <v>9</v>
      </c>
      <c r="C4" s="48" t="s">
        <v>10</v>
      </c>
      <c r="D4" s="48" t="s">
        <v>15</v>
      </c>
      <c r="E4" s="48" t="s">
        <v>4</v>
      </c>
      <c r="F4" s="48" t="s">
        <v>0</v>
      </c>
      <c r="G4" s="79" t="s">
        <v>6</v>
      </c>
      <c r="H4" s="80"/>
      <c r="I4" s="81"/>
      <c r="J4" s="48" t="s">
        <v>5</v>
      </c>
      <c r="K4" s="82" t="s">
        <v>7</v>
      </c>
      <c r="L4" s="83"/>
      <c r="M4" s="84"/>
      <c r="N4" s="48" t="s">
        <v>5</v>
      </c>
      <c r="O4" s="48" t="s">
        <v>3</v>
      </c>
      <c r="P4" s="45" t="s">
        <v>13</v>
      </c>
      <c r="Q4" s="15" t="s">
        <v>16</v>
      </c>
      <c r="R4" s="46" t="s">
        <v>1</v>
      </c>
    </row>
    <row r="5" spans="1:19">
      <c r="A5" s="17" t="s">
        <v>12</v>
      </c>
      <c r="B5" s="21"/>
      <c r="C5" s="21"/>
      <c r="D5" s="22"/>
      <c r="E5" s="23"/>
      <c r="F5" s="23"/>
      <c r="G5" s="8">
        <v>1</v>
      </c>
      <c r="H5" s="8">
        <v>2</v>
      </c>
      <c r="I5" s="8">
        <v>3</v>
      </c>
      <c r="J5" s="8" t="s">
        <v>6</v>
      </c>
      <c r="K5" s="8">
        <v>1</v>
      </c>
      <c r="L5" s="8">
        <v>2</v>
      </c>
      <c r="M5" s="8">
        <v>3</v>
      </c>
      <c r="N5" s="48" t="s">
        <v>8</v>
      </c>
      <c r="O5" s="48"/>
      <c r="P5" s="48" t="s">
        <v>2</v>
      </c>
      <c r="Q5" s="18"/>
      <c r="R5" s="36"/>
      <c r="S5" s="16"/>
    </row>
    <row r="6" spans="1:19">
      <c r="A6" s="24">
        <v>1</v>
      </c>
      <c r="B6" s="55" t="s">
        <v>36</v>
      </c>
      <c r="C6" s="55" t="s">
        <v>37</v>
      </c>
      <c r="D6" s="54" t="s">
        <v>38</v>
      </c>
      <c r="E6" s="34">
        <v>63</v>
      </c>
      <c r="F6" s="35">
        <v>60.9</v>
      </c>
      <c r="G6" s="66">
        <v>57</v>
      </c>
      <c r="H6" s="63">
        <v>-60</v>
      </c>
      <c r="I6" s="63">
        <v>-61</v>
      </c>
      <c r="J6" s="9">
        <f t="shared" ref="J6:J7" si="0">MAX(G6:I6)</f>
        <v>57</v>
      </c>
      <c r="K6" s="63">
        <v>-72</v>
      </c>
      <c r="L6" s="66">
        <v>72</v>
      </c>
      <c r="M6" s="67">
        <v>76</v>
      </c>
      <c r="N6" s="31">
        <f t="shared" ref="N6:N8" si="1">MAX(K6:M6)</f>
        <v>76</v>
      </c>
      <c r="O6" s="70">
        <f t="shared" ref="O6:O8" si="2">J6+N6</f>
        <v>133</v>
      </c>
      <c r="P6" s="35">
        <f t="shared" ref="P6:P8" si="3">O6*10^(1.056683941*LOG10(125.441/F6)^2)</f>
        <v>169.01237571575695</v>
      </c>
      <c r="Q6" s="24" t="s">
        <v>31</v>
      </c>
      <c r="R6" s="36"/>
      <c r="S6" s="16"/>
    </row>
    <row r="7" spans="1:19">
      <c r="A7" s="24">
        <v>2</v>
      </c>
      <c r="B7" s="55" t="s">
        <v>39</v>
      </c>
      <c r="C7" s="55" t="s">
        <v>40</v>
      </c>
      <c r="D7" s="54" t="s">
        <v>41</v>
      </c>
      <c r="E7" s="34" t="s">
        <v>84</v>
      </c>
      <c r="F7" s="35">
        <v>60.8</v>
      </c>
      <c r="G7" s="63">
        <v>-41</v>
      </c>
      <c r="H7" s="63">
        <v>-41</v>
      </c>
      <c r="I7" s="62">
        <v>-41</v>
      </c>
      <c r="J7" s="9">
        <f t="shared" si="0"/>
        <v>-41</v>
      </c>
      <c r="K7" s="66">
        <v>50</v>
      </c>
      <c r="L7" s="63">
        <v>-55</v>
      </c>
      <c r="M7" s="66">
        <v>55</v>
      </c>
      <c r="N7" s="31">
        <f t="shared" si="1"/>
        <v>55</v>
      </c>
      <c r="O7" s="70">
        <v>0</v>
      </c>
      <c r="P7" s="51">
        <f t="shared" si="3"/>
        <v>0</v>
      </c>
      <c r="Q7" s="24"/>
      <c r="R7" s="36"/>
      <c r="S7" s="16"/>
    </row>
    <row r="8" spans="1:19">
      <c r="A8" s="24">
        <v>3</v>
      </c>
      <c r="B8" s="55" t="s">
        <v>42</v>
      </c>
      <c r="C8" s="55" t="s">
        <v>43</v>
      </c>
      <c r="D8" s="54" t="s">
        <v>41</v>
      </c>
      <c r="E8" s="34">
        <v>63</v>
      </c>
      <c r="F8" s="35">
        <v>62.9</v>
      </c>
      <c r="G8" s="66">
        <v>27</v>
      </c>
      <c r="H8" s="66">
        <v>31</v>
      </c>
      <c r="I8" s="63">
        <v>-34</v>
      </c>
      <c r="J8" s="9">
        <f t="shared" ref="J8" si="4">MAX(G8:I8)</f>
        <v>31</v>
      </c>
      <c r="K8" s="66">
        <v>38</v>
      </c>
      <c r="L8" s="66">
        <v>42</v>
      </c>
      <c r="M8" s="63">
        <v>-47</v>
      </c>
      <c r="N8" s="31">
        <f t="shared" si="1"/>
        <v>42</v>
      </c>
      <c r="O8" s="70">
        <f t="shared" si="2"/>
        <v>73</v>
      </c>
      <c r="P8" s="35">
        <f t="shared" si="3"/>
        <v>90.842818089938874</v>
      </c>
      <c r="Q8" s="24" t="s">
        <v>32</v>
      </c>
      <c r="R8" s="36"/>
    </row>
    <row r="11" spans="1:19">
      <c r="A11" s="56" t="s">
        <v>34</v>
      </c>
      <c r="B11" s="57"/>
      <c r="C11" s="57"/>
      <c r="D11" s="57"/>
      <c r="E11" s="58"/>
      <c r="F11" s="58"/>
      <c r="G11" s="58"/>
      <c r="H11" s="7" t="s">
        <v>19</v>
      </c>
      <c r="I11" s="7"/>
      <c r="J11" s="7" t="s">
        <v>17</v>
      </c>
      <c r="K11" s="7"/>
      <c r="L11" s="7"/>
      <c r="M11" s="7"/>
      <c r="N11" s="7"/>
      <c r="O11" s="72"/>
      <c r="P11" s="28"/>
      <c r="Q11" s="12"/>
      <c r="R11" s="50" t="s">
        <v>18</v>
      </c>
    </row>
    <row r="12" spans="1:19">
      <c r="A12" s="7"/>
      <c r="B12" s="7"/>
      <c r="C12" s="7"/>
      <c r="D12" s="57"/>
      <c r="E12" s="7"/>
      <c r="F12" s="59"/>
      <c r="G12" s="58"/>
      <c r="H12" s="58"/>
      <c r="I12" s="58"/>
      <c r="J12" s="7" t="s">
        <v>14</v>
      </c>
      <c r="K12" s="7" t="s">
        <v>35</v>
      </c>
      <c r="L12" s="7"/>
      <c r="M12" s="7"/>
      <c r="N12" s="7"/>
      <c r="O12" s="72"/>
      <c r="P12" s="47"/>
      <c r="Q12" s="3"/>
      <c r="R12" s="11"/>
    </row>
    <row r="13" spans="1:19">
      <c r="A13" s="4" t="s">
        <v>11</v>
      </c>
      <c r="B13" s="42" t="s">
        <v>9</v>
      </c>
      <c r="C13" s="42" t="s">
        <v>10</v>
      </c>
      <c r="D13" s="42" t="s">
        <v>15</v>
      </c>
      <c r="E13" s="4" t="s">
        <v>4</v>
      </c>
      <c r="F13" s="4" t="s">
        <v>0</v>
      </c>
      <c r="G13" s="79" t="s">
        <v>6</v>
      </c>
      <c r="H13" s="80"/>
      <c r="I13" s="81"/>
      <c r="J13" s="4" t="s">
        <v>5</v>
      </c>
      <c r="K13" s="82" t="s">
        <v>7</v>
      </c>
      <c r="L13" s="83"/>
      <c r="M13" s="84"/>
      <c r="N13" s="4" t="s">
        <v>5</v>
      </c>
      <c r="O13" s="73" t="s">
        <v>3</v>
      </c>
      <c r="P13" s="14" t="s">
        <v>13</v>
      </c>
      <c r="Q13" s="15" t="s">
        <v>16</v>
      </c>
      <c r="R13" s="43" t="s">
        <v>1</v>
      </c>
    </row>
    <row r="14" spans="1:19">
      <c r="A14" s="5" t="s">
        <v>12</v>
      </c>
      <c r="B14" s="5"/>
      <c r="C14" s="5"/>
      <c r="D14" s="6"/>
      <c r="E14" s="42"/>
      <c r="F14" s="42"/>
      <c r="G14" s="8">
        <v>1</v>
      </c>
      <c r="H14" s="8">
        <v>2</v>
      </c>
      <c r="I14" s="8">
        <v>3</v>
      </c>
      <c r="J14" s="8" t="s">
        <v>6</v>
      </c>
      <c r="K14" s="8">
        <v>1</v>
      </c>
      <c r="L14" s="8">
        <v>2</v>
      </c>
      <c r="M14" s="8">
        <v>3</v>
      </c>
      <c r="N14" s="42" t="s">
        <v>8</v>
      </c>
      <c r="O14" s="74"/>
      <c r="P14" s="42" t="s">
        <v>2</v>
      </c>
      <c r="Q14" s="10"/>
      <c r="R14" s="36"/>
    </row>
    <row r="15" spans="1:19">
      <c r="A15" s="20">
        <v>4</v>
      </c>
      <c r="B15" s="25" t="s">
        <v>44</v>
      </c>
      <c r="C15" s="25" t="s">
        <v>45</v>
      </c>
      <c r="D15" s="26" t="s">
        <v>87</v>
      </c>
      <c r="E15" s="27" t="s">
        <v>85</v>
      </c>
      <c r="F15" s="28">
        <v>51.4</v>
      </c>
      <c r="G15" s="66">
        <v>30</v>
      </c>
      <c r="H15" s="62">
        <v>-33</v>
      </c>
      <c r="I15" s="62">
        <v>-34</v>
      </c>
      <c r="J15" s="9">
        <f t="shared" ref="J15:J22" si="5">MAX(G15:I15)</f>
        <v>30</v>
      </c>
      <c r="K15" s="66">
        <v>40</v>
      </c>
      <c r="L15" s="66">
        <v>43</v>
      </c>
      <c r="M15" s="67">
        <v>46</v>
      </c>
      <c r="N15" s="31">
        <f t="shared" ref="N15:N22" si="6">MAX(K15:M15)</f>
        <v>46</v>
      </c>
      <c r="O15" s="71">
        <f t="shared" ref="O15:O22" si="7">J15+N15</f>
        <v>76</v>
      </c>
      <c r="P15" s="28">
        <f t="shared" ref="P15:P22" si="8">O15*10^(0.784780654*LOG10(173.961/F15)^2)</f>
        <v>126.1343614340331</v>
      </c>
      <c r="Q15" s="19" t="s">
        <v>31</v>
      </c>
      <c r="R15" s="36"/>
    </row>
    <row r="16" spans="1:19">
      <c r="A16" s="20">
        <v>5</v>
      </c>
      <c r="B16" s="29" t="s">
        <v>46</v>
      </c>
      <c r="C16" s="32" t="s">
        <v>47</v>
      </c>
      <c r="D16" s="33" t="s">
        <v>38</v>
      </c>
      <c r="E16" s="27">
        <v>69</v>
      </c>
      <c r="F16" s="28">
        <v>67.900000000000006</v>
      </c>
      <c r="G16" s="63">
        <v>-109</v>
      </c>
      <c r="H16" s="66">
        <v>110</v>
      </c>
      <c r="I16" s="67">
        <v>116</v>
      </c>
      <c r="J16" s="9">
        <f t="shared" si="5"/>
        <v>116</v>
      </c>
      <c r="K16" s="66">
        <v>125</v>
      </c>
      <c r="L16" s="66">
        <v>135</v>
      </c>
      <c r="M16" s="67">
        <v>142</v>
      </c>
      <c r="N16" s="31">
        <f t="shared" si="6"/>
        <v>142</v>
      </c>
      <c r="O16" s="71">
        <f t="shared" si="7"/>
        <v>258</v>
      </c>
      <c r="P16" s="28">
        <f t="shared" si="8"/>
        <v>348.84337379697308</v>
      </c>
      <c r="Q16" s="24" t="s">
        <v>31</v>
      </c>
      <c r="R16" s="37"/>
    </row>
    <row r="17" spans="1:18">
      <c r="A17" s="20">
        <v>7</v>
      </c>
      <c r="B17" s="29" t="s">
        <v>51</v>
      </c>
      <c r="C17" s="32" t="s">
        <v>52</v>
      </c>
      <c r="D17" s="33" t="s">
        <v>89</v>
      </c>
      <c r="E17" s="27">
        <v>69</v>
      </c>
      <c r="F17" s="28">
        <v>67.2</v>
      </c>
      <c r="G17" s="63">
        <v>-60</v>
      </c>
      <c r="H17" s="63">
        <v>-60</v>
      </c>
      <c r="I17" s="67">
        <v>60</v>
      </c>
      <c r="J17" s="9">
        <f t="shared" si="5"/>
        <v>60</v>
      </c>
      <c r="K17" s="66">
        <v>75</v>
      </c>
      <c r="L17" s="67">
        <v>77</v>
      </c>
      <c r="M17" s="63">
        <v>-79</v>
      </c>
      <c r="N17" s="31">
        <f t="shared" si="6"/>
        <v>77</v>
      </c>
      <c r="O17" s="71">
        <f t="shared" si="7"/>
        <v>137</v>
      </c>
      <c r="P17" s="28">
        <f t="shared" si="8"/>
        <v>186.48048161186867</v>
      </c>
      <c r="Q17" s="24" t="s">
        <v>32</v>
      </c>
      <c r="R17" s="37"/>
    </row>
    <row r="18" spans="1:18">
      <c r="A18" s="20">
        <v>6</v>
      </c>
      <c r="B18" s="25" t="s">
        <v>48</v>
      </c>
      <c r="C18" s="25" t="s">
        <v>49</v>
      </c>
      <c r="D18" s="26" t="s">
        <v>50</v>
      </c>
      <c r="E18" s="27" t="s">
        <v>86</v>
      </c>
      <c r="F18" s="28">
        <v>68.5</v>
      </c>
      <c r="G18" s="66">
        <v>39</v>
      </c>
      <c r="H18" s="62">
        <v>-42</v>
      </c>
      <c r="I18" s="66">
        <v>42</v>
      </c>
      <c r="J18" s="9">
        <f t="shared" si="5"/>
        <v>42</v>
      </c>
      <c r="K18" s="66">
        <v>50</v>
      </c>
      <c r="L18" s="66">
        <v>53</v>
      </c>
      <c r="M18" s="66">
        <v>55</v>
      </c>
      <c r="N18" s="31">
        <f t="shared" si="6"/>
        <v>55</v>
      </c>
      <c r="O18" s="71">
        <f t="shared" si="7"/>
        <v>97</v>
      </c>
      <c r="P18" s="28">
        <f t="shared" si="8"/>
        <v>130.41985289730044</v>
      </c>
      <c r="Q18" s="19" t="s">
        <v>31</v>
      </c>
      <c r="R18" s="36"/>
    </row>
    <row r="19" spans="1:18">
      <c r="A19" s="20">
        <v>11</v>
      </c>
      <c r="B19" s="29" t="s">
        <v>60</v>
      </c>
      <c r="C19" s="32" t="s">
        <v>61</v>
      </c>
      <c r="D19" s="33" t="s">
        <v>41</v>
      </c>
      <c r="E19" s="27">
        <v>77</v>
      </c>
      <c r="F19" s="28">
        <v>76.2</v>
      </c>
      <c r="G19" s="68">
        <v>107</v>
      </c>
      <c r="H19" s="68">
        <v>112</v>
      </c>
      <c r="I19" s="63">
        <v>-116</v>
      </c>
      <c r="J19" s="9">
        <f t="shared" si="5"/>
        <v>112</v>
      </c>
      <c r="K19" s="68">
        <v>135</v>
      </c>
      <c r="L19" s="68">
        <v>142</v>
      </c>
      <c r="M19" s="63">
        <v>-146</v>
      </c>
      <c r="N19" s="31">
        <f t="shared" si="6"/>
        <v>142</v>
      </c>
      <c r="O19" s="61">
        <f t="shared" si="7"/>
        <v>254</v>
      </c>
      <c r="P19" s="28">
        <f t="shared" si="8"/>
        <v>320.40092505614876</v>
      </c>
      <c r="Q19" s="44" t="s">
        <v>31</v>
      </c>
      <c r="R19" s="37"/>
    </row>
    <row r="20" spans="1:18">
      <c r="A20" s="20">
        <v>12</v>
      </c>
      <c r="B20" s="29" t="s">
        <v>62</v>
      </c>
      <c r="C20" s="32" t="s">
        <v>63</v>
      </c>
      <c r="D20" s="33" t="s">
        <v>41</v>
      </c>
      <c r="E20" s="27">
        <v>77</v>
      </c>
      <c r="F20" s="28">
        <v>70.5</v>
      </c>
      <c r="G20" s="63">
        <v>-82</v>
      </c>
      <c r="H20" s="68">
        <v>82</v>
      </c>
      <c r="I20" s="68">
        <v>87</v>
      </c>
      <c r="J20" s="9">
        <f t="shared" si="5"/>
        <v>87</v>
      </c>
      <c r="K20" s="68">
        <v>105</v>
      </c>
      <c r="L20" s="68">
        <v>111</v>
      </c>
      <c r="M20" s="68">
        <v>118</v>
      </c>
      <c r="N20" s="31">
        <f t="shared" si="6"/>
        <v>118</v>
      </c>
      <c r="O20" s="61">
        <f t="shared" si="7"/>
        <v>205</v>
      </c>
      <c r="P20" s="28">
        <f t="shared" si="8"/>
        <v>270.71238738853077</v>
      </c>
      <c r="Q20" s="24" t="s">
        <v>32</v>
      </c>
      <c r="R20" s="37"/>
    </row>
    <row r="21" spans="1:18">
      <c r="A21" s="20">
        <v>8</v>
      </c>
      <c r="B21" s="25" t="s">
        <v>53</v>
      </c>
      <c r="C21" s="25" t="s">
        <v>54</v>
      </c>
      <c r="D21" s="26" t="s">
        <v>55</v>
      </c>
      <c r="E21" s="27">
        <v>77</v>
      </c>
      <c r="F21" s="28">
        <v>76.5</v>
      </c>
      <c r="G21" s="63">
        <v>-74</v>
      </c>
      <c r="H21" s="68">
        <v>74</v>
      </c>
      <c r="I21" s="63">
        <v>-78</v>
      </c>
      <c r="J21" s="9">
        <f t="shared" si="5"/>
        <v>74</v>
      </c>
      <c r="K21" s="68">
        <v>96</v>
      </c>
      <c r="L21" s="68">
        <v>101</v>
      </c>
      <c r="M21" s="64">
        <v>-103</v>
      </c>
      <c r="N21" s="31">
        <f t="shared" si="6"/>
        <v>101</v>
      </c>
      <c r="O21" s="61">
        <f t="shared" si="7"/>
        <v>175</v>
      </c>
      <c r="P21" s="28">
        <f t="shared" si="8"/>
        <v>220.26230547673208</v>
      </c>
      <c r="Q21" s="44" t="s">
        <v>33</v>
      </c>
      <c r="R21" s="37"/>
    </row>
    <row r="22" spans="1:18">
      <c r="A22" s="20">
        <v>9</v>
      </c>
      <c r="B22" s="25" t="s">
        <v>56</v>
      </c>
      <c r="C22" s="25" t="s">
        <v>57</v>
      </c>
      <c r="D22" s="26" t="s">
        <v>55</v>
      </c>
      <c r="E22" s="27">
        <v>77</v>
      </c>
      <c r="F22" s="28">
        <v>75.599999999999994</v>
      </c>
      <c r="G22" s="68">
        <v>59</v>
      </c>
      <c r="H22" s="68">
        <v>62</v>
      </c>
      <c r="I22" s="63">
        <v>-64</v>
      </c>
      <c r="J22" s="9">
        <f t="shared" si="5"/>
        <v>62</v>
      </c>
      <c r="K22" s="68">
        <v>66</v>
      </c>
      <c r="L22" s="68">
        <v>71</v>
      </c>
      <c r="M22" s="64">
        <v>-75</v>
      </c>
      <c r="N22" s="31">
        <f t="shared" si="6"/>
        <v>71</v>
      </c>
      <c r="O22" s="61">
        <f t="shared" si="7"/>
        <v>133</v>
      </c>
      <c r="P22" s="28">
        <f t="shared" si="8"/>
        <v>168.52049454954064</v>
      </c>
      <c r="Q22" s="44" t="s">
        <v>88</v>
      </c>
      <c r="R22" s="37"/>
    </row>
    <row r="23" spans="1:18">
      <c r="A23" s="20">
        <v>10</v>
      </c>
      <c r="B23" s="25" t="s">
        <v>58</v>
      </c>
      <c r="C23" s="25" t="s">
        <v>59</v>
      </c>
      <c r="D23" s="26" t="s">
        <v>41</v>
      </c>
      <c r="E23" s="27">
        <v>77</v>
      </c>
      <c r="F23" s="28">
        <v>73.2</v>
      </c>
      <c r="G23" s="62">
        <v>-80</v>
      </c>
      <c r="H23" s="62">
        <v>-85</v>
      </c>
      <c r="I23" s="63">
        <v>-85</v>
      </c>
      <c r="J23" s="9">
        <f t="shared" ref="J23" si="9">MAX(G23:I23)</f>
        <v>-80</v>
      </c>
      <c r="K23" s="68">
        <v>102</v>
      </c>
      <c r="L23" s="68">
        <v>110</v>
      </c>
      <c r="M23" s="62">
        <v>-115</v>
      </c>
      <c r="N23" s="31">
        <f t="shared" ref="N23" si="10">MAX(K23:M23)</f>
        <v>110</v>
      </c>
      <c r="O23" s="61">
        <v>0</v>
      </c>
      <c r="P23" s="28">
        <f t="shared" ref="P23" si="11">O23*10^(0.784780654*LOG10(173.961/F23)^2)</f>
        <v>0</v>
      </c>
      <c r="Q23" s="44"/>
      <c r="R23" s="36"/>
    </row>
    <row r="24" spans="1:18">
      <c r="A24" s="38">
        <v>13</v>
      </c>
      <c r="B24" s="52" t="s">
        <v>64</v>
      </c>
      <c r="C24" s="49" t="s">
        <v>52</v>
      </c>
      <c r="D24" s="33" t="s">
        <v>89</v>
      </c>
      <c r="E24" s="27">
        <v>77</v>
      </c>
      <c r="F24" s="39">
        <v>72.7</v>
      </c>
      <c r="G24" s="68">
        <v>70</v>
      </c>
      <c r="H24" s="63">
        <v>-73</v>
      </c>
      <c r="I24" s="62">
        <v>-73</v>
      </c>
      <c r="J24" s="40">
        <f t="shared" ref="J24:J33" si="12">MAX(G24:I24)</f>
        <v>70</v>
      </c>
      <c r="K24" s="63">
        <v>-90</v>
      </c>
      <c r="L24" s="62">
        <v>-90</v>
      </c>
      <c r="M24" s="63">
        <v>-90</v>
      </c>
      <c r="N24" s="31">
        <f t="shared" ref="N24:N33" si="13">MAX(K24:M24)</f>
        <v>-90</v>
      </c>
      <c r="O24" s="61">
        <v>0</v>
      </c>
      <c r="P24" s="28">
        <f t="shared" ref="P24:P33" si="14">O24*10^(0.784780654*LOG10(173.961/F24)^2)</f>
        <v>0</v>
      </c>
      <c r="Q24" s="24"/>
      <c r="R24" s="41"/>
    </row>
    <row r="25" spans="1:18">
      <c r="A25" s="20">
        <v>17</v>
      </c>
      <c r="B25" s="29" t="s">
        <v>64</v>
      </c>
      <c r="C25" s="32" t="s">
        <v>72</v>
      </c>
      <c r="D25" s="33" t="s">
        <v>41</v>
      </c>
      <c r="E25" s="27" t="s">
        <v>91</v>
      </c>
      <c r="F25" s="28">
        <v>80.7</v>
      </c>
      <c r="G25" s="68">
        <v>70</v>
      </c>
      <c r="H25" s="68">
        <v>75</v>
      </c>
      <c r="I25" s="63">
        <v>-80</v>
      </c>
      <c r="J25" s="9">
        <f t="shared" si="12"/>
        <v>75</v>
      </c>
      <c r="K25" s="68">
        <v>87</v>
      </c>
      <c r="L25" s="68">
        <v>95</v>
      </c>
      <c r="M25" s="63">
        <v>-100</v>
      </c>
      <c r="N25" s="31">
        <f t="shared" si="13"/>
        <v>95</v>
      </c>
      <c r="O25" s="61">
        <f t="shared" ref="O25:O33" si="15">J25+N25</f>
        <v>170</v>
      </c>
      <c r="P25" s="28">
        <f t="shared" si="14"/>
        <v>207.86195811602948</v>
      </c>
      <c r="Q25" s="44" t="s">
        <v>31</v>
      </c>
      <c r="R25" s="37"/>
    </row>
    <row r="26" spans="1:18">
      <c r="A26" s="20">
        <v>14</v>
      </c>
      <c r="B26" s="25" t="s">
        <v>65</v>
      </c>
      <c r="C26" s="25" t="s">
        <v>66</v>
      </c>
      <c r="D26" s="26" t="s">
        <v>67</v>
      </c>
      <c r="E26" s="27">
        <v>85</v>
      </c>
      <c r="F26" s="28">
        <v>79</v>
      </c>
      <c r="G26" s="68">
        <v>105</v>
      </c>
      <c r="H26" s="63">
        <v>-110</v>
      </c>
      <c r="I26" s="68">
        <v>110</v>
      </c>
      <c r="J26" s="9">
        <f t="shared" si="12"/>
        <v>110</v>
      </c>
      <c r="K26" s="68">
        <v>135</v>
      </c>
      <c r="L26" s="68">
        <v>140</v>
      </c>
      <c r="M26" s="69">
        <v>145</v>
      </c>
      <c r="N26" s="31">
        <f t="shared" si="13"/>
        <v>145</v>
      </c>
      <c r="O26" s="61">
        <f t="shared" si="15"/>
        <v>255</v>
      </c>
      <c r="P26" s="28">
        <f t="shared" si="14"/>
        <v>315.33671956606639</v>
      </c>
      <c r="Q26" s="44" t="s">
        <v>31</v>
      </c>
      <c r="R26" s="37"/>
    </row>
    <row r="27" spans="1:18">
      <c r="A27" s="20">
        <v>15</v>
      </c>
      <c r="B27" s="25" t="s">
        <v>68</v>
      </c>
      <c r="C27" s="25" t="s">
        <v>69</v>
      </c>
      <c r="D27" s="26" t="s">
        <v>41</v>
      </c>
      <c r="E27" s="27">
        <v>85</v>
      </c>
      <c r="F27" s="28">
        <v>81.7</v>
      </c>
      <c r="G27" s="68">
        <v>85</v>
      </c>
      <c r="H27" s="68">
        <v>90</v>
      </c>
      <c r="I27" s="63">
        <v>-93</v>
      </c>
      <c r="J27" s="9">
        <f t="shared" si="12"/>
        <v>90</v>
      </c>
      <c r="K27" s="68">
        <v>110</v>
      </c>
      <c r="L27" s="68">
        <v>115</v>
      </c>
      <c r="M27" s="69">
        <v>119</v>
      </c>
      <c r="N27" s="31">
        <f t="shared" si="13"/>
        <v>119</v>
      </c>
      <c r="O27" s="61">
        <f t="shared" si="15"/>
        <v>209</v>
      </c>
      <c r="P27" s="28">
        <f t="shared" si="14"/>
        <v>253.91858792812013</v>
      </c>
      <c r="Q27" s="44" t="s">
        <v>32</v>
      </c>
      <c r="R27" s="37"/>
    </row>
    <row r="28" spans="1:18">
      <c r="A28" s="20">
        <v>18</v>
      </c>
      <c r="B28" s="29" t="s">
        <v>73</v>
      </c>
      <c r="C28" s="32" t="s">
        <v>40</v>
      </c>
      <c r="D28" s="33" t="s">
        <v>41</v>
      </c>
      <c r="E28" s="27">
        <v>85</v>
      </c>
      <c r="F28" s="28">
        <v>83.7</v>
      </c>
      <c r="G28" s="68">
        <v>80</v>
      </c>
      <c r="H28" s="63">
        <v>-85</v>
      </c>
      <c r="I28" s="63">
        <v>-85</v>
      </c>
      <c r="J28" s="9">
        <f t="shared" si="12"/>
        <v>80</v>
      </c>
      <c r="K28" s="68">
        <v>110</v>
      </c>
      <c r="L28" s="63">
        <v>-114</v>
      </c>
      <c r="M28" s="63">
        <v>-116</v>
      </c>
      <c r="N28" s="31">
        <f t="shared" si="13"/>
        <v>110</v>
      </c>
      <c r="O28" s="61">
        <f t="shared" si="15"/>
        <v>190</v>
      </c>
      <c r="P28" s="28">
        <f t="shared" si="14"/>
        <v>228.02227685732987</v>
      </c>
      <c r="Q28" s="24" t="s">
        <v>33</v>
      </c>
      <c r="R28" s="37"/>
    </row>
    <row r="29" spans="1:18">
      <c r="A29" s="20">
        <v>16</v>
      </c>
      <c r="B29" s="25" t="s">
        <v>70</v>
      </c>
      <c r="C29" s="25" t="s">
        <v>71</v>
      </c>
      <c r="D29" s="26" t="s">
        <v>41</v>
      </c>
      <c r="E29" s="27" t="s">
        <v>90</v>
      </c>
      <c r="F29" s="28">
        <v>83.7</v>
      </c>
      <c r="G29" s="62">
        <v>-85</v>
      </c>
      <c r="H29" s="68">
        <v>85</v>
      </c>
      <c r="I29" s="63">
        <v>-90</v>
      </c>
      <c r="J29" s="9">
        <f t="shared" si="12"/>
        <v>85</v>
      </c>
      <c r="K29" s="68">
        <v>105</v>
      </c>
      <c r="L29" s="63">
        <v>-110</v>
      </c>
      <c r="M29" s="68">
        <v>110</v>
      </c>
      <c r="N29" s="31">
        <f t="shared" si="13"/>
        <v>110</v>
      </c>
      <c r="O29" s="61">
        <f t="shared" si="15"/>
        <v>195</v>
      </c>
      <c r="P29" s="28">
        <f t="shared" si="14"/>
        <v>234.0228630904175</v>
      </c>
      <c r="Q29" s="44" t="s">
        <v>31</v>
      </c>
      <c r="R29" s="36"/>
    </row>
    <row r="30" spans="1:18">
      <c r="A30" s="20">
        <v>21</v>
      </c>
      <c r="B30" s="25" t="s">
        <v>78</v>
      </c>
      <c r="C30" s="25" t="s">
        <v>79</v>
      </c>
      <c r="D30" s="53" t="s">
        <v>80</v>
      </c>
      <c r="E30" s="27">
        <v>94</v>
      </c>
      <c r="F30" s="28">
        <v>92.9</v>
      </c>
      <c r="G30" s="68">
        <v>90</v>
      </c>
      <c r="H30" s="68">
        <v>95</v>
      </c>
      <c r="I30" s="68">
        <v>100</v>
      </c>
      <c r="J30" s="40">
        <f t="shared" si="12"/>
        <v>100</v>
      </c>
      <c r="K30" s="68">
        <v>125</v>
      </c>
      <c r="L30" s="68">
        <v>130</v>
      </c>
      <c r="M30" s="62">
        <v>-135</v>
      </c>
      <c r="N30" s="31">
        <f t="shared" si="13"/>
        <v>130</v>
      </c>
      <c r="O30" s="61">
        <f t="shared" si="15"/>
        <v>230</v>
      </c>
      <c r="P30" s="28">
        <f t="shared" si="14"/>
        <v>263.01190817856627</v>
      </c>
      <c r="Q30" s="24" t="s">
        <v>31</v>
      </c>
      <c r="R30" s="36"/>
    </row>
    <row r="31" spans="1:18">
      <c r="A31" s="20">
        <v>20</v>
      </c>
      <c r="B31" s="25" t="s">
        <v>76</v>
      </c>
      <c r="C31" s="25" t="s">
        <v>77</v>
      </c>
      <c r="D31" s="26" t="s">
        <v>87</v>
      </c>
      <c r="E31" s="27">
        <v>94</v>
      </c>
      <c r="F31" s="28">
        <v>88.8</v>
      </c>
      <c r="G31" s="68">
        <v>57</v>
      </c>
      <c r="H31" s="68">
        <v>60</v>
      </c>
      <c r="I31" s="68">
        <v>62</v>
      </c>
      <c r="J31" s="9">
        <f t="shared" si="12"/>
        <v>62</v>
      </c>
      <c r="K31" s="68">
        <v>75</v>
      </c>
      <c r="L31" s="68">
        <v>77</v>
      </c>
      <c r="M31" s="65">
        <v>-80</v>
      </c>
      <c r="N31" s="31">
        <f t="shared" si="13"/>
        <v>77</v>
      </c>
      <c r="O31" s="61">
        <f t="shared" si="15"/>
        <v>139</v>
      </c>
      <c r="P31" s="28">
        <f t="shared" si="14"/>
        <v>162.16091308297402</v>
      </c>
      <c r="Q31" s="24" t="s">
        <v>32</v>
      </c>
      <c r="R31" s="37"/>
    </row>
    <row r="32" spans="1:18">
      <c r="A32" s="20">
        <v>19</v>
      </c>
      <c r="B32" s="29" t="s">
        <v>74</v>
      </c>
      <c r="C32" s="29" t="s">
        <v>75</v>
      </c>
      <c r="D32" s="30" t="s">
        <v>38</v>
      </c>
      <c r="E32" s="27">
        <v>94</v>
      </c>
      <c r="F32" s="28">
        <v>86.1</v>
      </c>
      <c r="G32" s="68">
        <v>38</v>
      </c>
      <c r="H32" s="68">
        <v>42</v>
      </c>
      <c r="I32" s="68">
        <v>45</v>
      </c>
      <c r="J32" s="9">
        <f t="shared" si="12"/>
        <v>45</v>
      </c>
      <c r="K32" s="68">
        <v>48</v>
      </c>
      <c r="L32" s="68">
        <v>52</v>
      </c>
      <c r="M32" s="68">
        <v>55</v>
      </c>
      <c r="N32" s="31">
        <f t="shared" si="13"/>
        <v>55</v>
      </c>
      <c r="O32" s="61">
        <f t="shared" si="15"/>
        <v>100</v>
      </c>
      <c r="P32" s="28">
        <f t="shared" si="14"/>
        <v>118.36388174558085</v>
      </c>
      <c r="Q32" s="24" t="s">
        <v>31</v>
      </c>
      <c r="R32" s="37"/>
    </row>
    <row r="33" spans="1:18">
      <c r="A33" s="20">
        <v>22</v>
      </c>
      <c r="B33" s="25" t="s">
        <v>81</v>
      </c>
      <c r="C33" s="25" t="s">
        <v>82</v>
      </c>
      <c r="D33" s="26" t="s">
        <v>83</v>
      </c>
      <c r="E33" s="27"/>
      <c r="F33" s="28"/>
      <c r="G33" s="68">
        <v>100</v>
      </c>
      <c r="H33" s="68">
        <v>110</v>
      </c>
      <c r="I33" s="62">
        <v>-113</v>
      </c>
      <c r="J33" s="9">
        <f t="shared" si="12"/>
        <v>110</v>
      </c>
      <c r="K33" s="68">
        <v>130</v>
      </c>
      <c r="L33" s="68">
        <v>140</v>
      </c>
      <c r="M33" s="62">
        <v>-145</v>
      </c>
      <c r="N33" s="31">
        <f t="shared" si="13"/>
        <v>140</v>
      </c>
      <c r="O33" s="61">
        <f t="shared" si="15"/>
        <v>250</v>
      </c>
      <c r="P33" s="28" t="e">
        <f t="shared" si="14"/>
        <v>#DIV/0!</v>
      </c>
      <c r="Q33" s="24" t="s">
        <v>92</v>
      </c>
      <c r="R33" s="36"/>
    </row>
  </sheetData>
  <sortState ref="A23:R51">
    <sortCondition descending="1" ref="P23:P51"/>
  </sortState>
  <mergeCells count="4">
    <mergeCell ref="G4:I4"/>
    <mergeCell ref="K4:M4"/>
    <mergeCell ref="G13:I13"/>
    <mergeCell ref="K13:M13"/>
  </mergeCells>
  <phoneticPr fontId="0" type="noConversion"/>
  <printOptions headings="1" gridLines="1"/>
  <pageMargins left="0.31496062992125984" right="0.55118110236220474" top="0.59055118110236227" bottom="0.35433070866141736" header="0.19685039370078741" footer="0.23622047244094491"/>
  <headerFooter alignWithMargins="0">
    <oddHeader>&amp;C&amp;20WANI Results Sheet</oddHeader>
    <oddFooter>&amp;CPROTOCOL SHEET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Q26"/>
  <sheetViews>
    <sheetView tabSelected="1" zoomScale="125" workbookViewId="0">
      <selection activeCell="A20" sqref="A20:XFD20"/>
    </sheetView>
  </sheetViews>
  <sheetFormatPr baseColWidth="10" defaultColWidth="8.83203125" defaultRowHeight="11"/>
  <cols>
    <col min="1" max="1" width="4.5" customWidth="1"/>
    <col min="2" max="2" width="12.33203125" customWidth="1"/>
    <col min="3" max="3" width="14.33203125" customWidth="1"/>
    <col min="4" max="4" width="12.6640625" customWidth="1"/>
    <col min="5" max="5" width="9.6640625" customWidth="1"/>
    <col min="6" max="6" width="7.5" customWidth="1"/>
    <col min="7" max="13" width="6.1640625" customWidth="1"/>
    <col min="14" max="14" width="6.6640625" customWidth="1"/>
    <col min="15" max="15" width="6.5" customWidth="1"/>
    <col min="16" max="16" width="9.5" customWidth="1"/>
  </cols>
  <sheetData>
    <row r="6" spans="1:17">
      <c r="B6" s="60" t="s">
        <v>18</v>
      </c>
    </row>
    <row r="7" spans="1:17">
      <c r="A7" s="48" t="s">
        <v>11</v>
      </c>
      <c r="B7" s="48" t="s">
        <v>9</v>
      </c>
      <c r="C7" s="48" t="s">
        <v>10</v>
      </c>
      <c r="D7" s="48" t="s">
        <v>15</v>
      </c>
      <c r="E7" s="48" t="s">
        <v>4</v>
      </c>
      <c r="F7" s="48" t="s">
        <v>0</v>
      </c>
      <c r="G7" s="48" t="s">
        <v>21</v>
      </c>
      <c r="H7" s="48" t="s">
        <v>22</v>
      </c>
      <c r="I7" s="48" t="s">
        <v>23</v>
      </c>
      <c r="J7" s="8" t="s">
        <v>24</v>
      </c>
      <c r="K7" s="48" t="s">
        <v>25</v>
      </c>
      <c r="L7" s="48" t="s">
        <v>26</v>
      </c>
      <c r="M7" s="48" t="s">
        <v>27</v>
      </c>
      <c r="N7" s="48" t="s">
        <v>28</v>
      </c>
      <c r="O7" s="48" t="s">
        <v>29</v>
      </c>
      <c r="P7" s="48" t="s">
        <v>30</v>
      </c>
      <c r="Q7" s="15" t="s">
        <v>16</v>
      </c>
    </row>
    <row r="8" spans="1:17">
      <c r="A8" s="20">
        <v>5</v>
      </c>
      <c r="B8" s="29" t="s">
        <v>46</v>
      </c>
      <c r="C8" s="32" t="s">
        <v>47</v>
      </c>
      <c r="D8" s="33" t="s">
        <v>38</v>
      </c>
      <c r="E8" s="27">
        <v>69</v>
      </c>
      <c r="F8" s="28">
        <v>67.900000000000006</v>
      </c>
      <c r="G8" s="63">
        <v>-109</v>
      </c>
      <c r="H8" s="66">
        <v>110</v>
      </c>
      <c r="I8" s="67">
        <v>116</v>
      </c>
      <c r="J8" s="9">
        <f t="shared" ref="J8:J26" si="0">MAX(G8:I8)</f>
        <v>116</v>
      </c>
      <c r="K8" s="66">
        <v>125</v>
      </c>
      <c r="L8" s="66">
        <v>135</v>
      </c>
      <c r="M8" s="67">
        <v>142</v>
      </c>
      <c r="N8" s="31">
        <f t="shared" ref="N8:N26" si="1">MAX(K8:M8)</f>
        <v>142</v>
      </c>
      <c r="O8" s="71">
        <f t="shared" ref="O8:O23" si="2">J8+N8</f>
        <v>258</v>
      </c>
      <c r="P8" s="28">
        <f t="shared" ref="P8:P26" si="3">O8*10^(0.784780654*LOG10(173.961/F8)^2)</f>
        <v>348.84337379697308</v>
      </c>
      <c r="Q8" s="44" t="s">
        <v>31</v>
      </c>
    </row>
    <row r="9" spans="1:17">
      <c r="A9" s="20">
        <v>11</v>
      </c>
      <c r="B9" s="29" t="s">
        <v>60</v>
      </c>
      <c r="C9" s="32" t="s">
        <v>61</v>
      </c>
      <c r="D9" s="33" t="s">
        <v>41</v>
      </c>
      <c r="E9" s="27">
        <v>77</v>
      </c>
      <c r="F9" s="28">
        <v>76.2</v>
      </c>
      <c r="G9" s="68">
        <v>107</v>
      </c>
      <c r="H9" s="68">
        <v>112</v>
      </c>
      <c r="I9" s="63">
        <v>-116</v>
      </c>
      <c r="J9" s="9">
        <f t="shared" si="0"/>
        <v>112</v>
      </c>
      <c r="K9" s="68">
        <v>135</v>
      </c>
      <c r="L9" s="68">
        <v>142</v>
      </c>
      <c r="M9" s="63">
        <v>-146</v>
      </c>
      <c r="N9" s="31">
        <f t="shared" si="1"/>
        <v>142</v>
      </c>
      <c r="O9" s="61">
        <f t="shared" si="2"/>
        <v>254</v>
      </c>
      <c r="P9" s="28">
        <f t="shared" si="3"/>
        <v>320.40092505614876</v>
      </c>
      <c r="Q9" s="24" t="s">
        <v>32</v>
      </c>
    </row>
    <row r="10" spans="1:17">
      <c r="A10" s="20">
        <v>14</v>
      </c>
      <c r="B10" s="25" t="s">
        <v>65</v>
      </c>
      <c r="C10" s="25" t="s">
        <v>66</v>
      </c>
      <c r="D10" s="26" t="s">
        <v>67</v>
      </c>
      <c r="E10" s="27">
        <v>85</v>
      </c>
      <c r="F10" s="28">
        <v>79</v>
      </c>
      <c r="G10" s="68">
        <v>105</v>
      </c>
      <c r="H10" s="63">
        <v>-110</v>
      </c>
      <c r="I10" s="68">
        <v>110</v>
      </c>
      <c r="J10" s="9">
        <f t="shared" si="0"/>
        <v>110</v>
      </c>
      <c r="K10" s="68">
        <v>135</v>
      </c>
      <c r="L10" s="68">
        <v>140</v>
      </c>
      <c r="M10" s="69">
        <v>145</v>
      </c>
      <c r="N10" s="31">
        <f t="shared" si="1"/>
        <v>145</v>
      </c>
      <c r="O10" s="61">
        <f t="shared" si="2"/>
        <v>255</v>
      </c>
      <c r="P10" s="28">
        <f t="shared" si="3"/>
        <v>315.33671956606639</v>
      </c>
      <c r="Q10" s="44" t="s">
        <v>33</v>
      </c>
    </row>
    <row r="11" spans="1:17">
      <c r="A11" s="20">
        <v>12</v>
      </c>
      <c r="B11" s="29" t="s">
        <v>62</v>
      </c>
      <c r="C11" s="32" t="s">
        <v>63</v>
      </c>
      <c r="D11" s="33" t="s">
        <v>41</v>
      </c>
      <c r="E11" s="27">
        <v>77</v>
      </c>
      <c r="F11" s="28">
        <v>70.5</v>
      </c>
      <c r="G11" s="63">
        <v>-82</v>
      </c>
      <c r="H11" s="68">
        <v>82</v>
      </c>
      <c r="I11" s="68">
        <v>87</v>
      </c>
      <c r="J11" s="9">
        <f t="shared" si="0"/>
        <v>87</v>
      </c>
      <c r="K11" s="68">
        <v>105</v>
      </c>
      <c r="L11" s="68">
        <v>111</v>
      </c>
      <c r="M11" s="68">
        <v>118</v>
      </c>
      <c r="N11" s="31">
        <f t="shared" si="1"/>
        <v>118</v>
      </c>
      <c r="O11" s="61">
        <f t="shared" si="2"/>
        <v>205</v>
      </c>
      <c r="P11" s="28">
        <f t="shared" si="3"/>
        <v>270.71238738853077</v>
      </c>
      <c r="Q11" s="24" t="s">
        <v>88</v>
      </c>
    </row>
    <row r="12" spans="1:17">
      <c r="A12" s="20">
        <v>21</v>
      </c>
      <c r="B12" s="25" t="s">
        <v>78</v>
      </c>
      <c r="C12" s="25" t="s">
        <v>79</v>
      </c>
      <c r="D12" s="78" t="s">
        <v>80</v>
      </c>
      <c r="E12" s="27">
        <v>94</v>
      </c>
      <c r="F12" s="28">
        <v>92.9</v>
      </c>
      <c r="G12" s="68">
        <v>90</v>
      </c>
      <c r="H12" s="68">
        <v>95</v>
      </c>
      <c r="I12" s="68">
        <v>100</v>
      </c>
      <c r="J12" s="9">
        <f t="shared" si="0"/>
        <v>100</v>
      </c>
      <c r="K12" s="68">
        <v>125</v>
      </c>
      <c r="L12" s="68">
        <v>130</v>
      </c>
      <c r="M12" s="62">
        <v>-135</v>
      </c>
      <c r="N12" s="31">
        <f t="shared" si="1"/>
        <v>130</v>
      </c>
      <c r="O12" s="61">
        <f t="shared" si="2"/>
        <v>230</v>
      </c>
      <c r="P12" s="28">
        <f t="shared" si="3"/>
        <v>263.01190817856627</v>
      </c>
      <c r="Q12" s="44" t="s">
        <v>93</v>
      </c>
    </row>
    <row r="13" spans="1:17">
      <c r="A13" s="20">
        <v>15</v>
      </c>
      <c r="B13" s="25" t="s">
        <v>68</v>
      </c>
      <c r="C13" s="25" t="s">
        <v>69</v>
      </c>
      <c r="D13" s="26" t="s">
        <v>41</v>
      </c>
      <c r="E13" s="27">
        <v>85</v>
      </c>
      <c r="F13" s="28">
        <v>81.7</v>
      </c>
      <c r="G13" s="68">
        <v>85</v>
      </c>
      <c r="H13" s="68">
        <v>90</v>
      </c>
      <c r="I13" s="63">
        <v>-93</v>
      </c>
      <c r="J13" s="9">
        <f t="shared" si="0"/>
        <v>90</v>
      </c>
      <c r="K13" s="68">
        <v>110</v>
      </c>
      <c r="L13" s="68">
        <v>115</v>
      </c>
      <c r="M13" s="69">
        <v>119</v>
      </c>
      <c r="N13" s="31">
        <f t="shared" si="1"/>
        <v>119</v>
      </c>
      <c r="O13" s="61">
        <f t="shared" si="2"/>
        <v>209</v>
      </c>
      <c r="P13" s="28">
        <f t="shared" si="3"/>
        <v>253.91858792812013</v>
      </c>
      <c r="Q13" s="24" t="s">
        <v>94</v>
      </c>
    </row>
    <row r="14" spans="1:17">
      <c r="A14" s="20">
        <v>16</v>
      </c>
      <c r="B14" s="25" t="s">
        <v>70</v>
      </c>
      <c r="C14" s="25" t="s">
        <v>71</v>
      </c>
      <c r="D14" s="26" t="s">
        <v>41</v>
      </c>
      <c r="E14" s="27" t="s">
        <v>90</v>
      </c>
      <c r="F14" s="28">
        <v>83.7</v>
      </c>
      <c r="G14" s="62">
        <v>-85</v>
      </c>
      <c r="H14" s="68">
        <v>85</v>
      </c>
      <c r="I14" s="63">
        <v>-90</v>
      </c>
      <c r="J14" s="9">
        <f t="shared" si="0"/>
        <v>85</v>
      </c>
      <c r="K14" s="68">
        <v>105</v>
      </c>
      <c r="L14" s="63">
        <v>-110</v>
      </c>
      <c r="M14" s="68">
        <v>110</v>
      </c>
      <c r="N14" s="31">
        <f t="shared" si="1"/>
        <v>110</v>
      </c>
      <c r="O14" s="61">
        <f t="shared" si="2"/>
        <v>195</v>
      </c>
      <c r="P14" s="28">
        <f t="shared" si="3"/>
        <v>234.0228630904175</v>
      </c>
      <c r="Q14" s="44" t="s">
        <v>95</v>
      </c>
    </row>
    <row r="15" spans="1:17">
      <c r="A15" s="20">
        <v>18</v>
      </c>
      <c r="B15" s="29" t="s">
        <v>73</v>
      </c>
      <c r="C15" s="32" t="s">
        <v>40</v>
      </c>
      <c r="D15" s="33" t="s">
        <v>41</v>
      </c>
      <c r="E15" s="27">
        <v>85</v>
      </c>
      <c r="F15" s="28">
        <v>83.7</v>
      </c>
      <c r="G15" s="68">
        <v>80</v>
      </c>
      <c r="H15" s="63">
        <v>-85</v>
      </c>
      <c r="I15" s="63">
        <v>-85</v>
      </c>
      <c r="J15" s="9">
        <f t="shared" si="0"/>
        <v>80</v>
      </c>
      <c r="K15" s="68">
        <v>110</v>
      </c>
      <c r="L15" s="63">
        <v>-114</v>
      </c>
      <c r="M15" s="63">
        <v>-116</v>
      </c>
      <c r="N15" s="31">
        <f t="shared" si="1"/>
        <v>110</v>
      </c>
      <c r="O15" s="61">
        <f t="shared" si="2"/>
        <v>190</v>
      </c>
      <c r="P15" s="28">
        <f t="shared" si="3"/>
        <v>228.02227685732987</v>
      </c>
      <c r="Q15" s="24" t="s">
        <v>96</v>
      </c>
    </row>
    <row r="16" spans="1:17">
      <c r="A16" s="38">
        <v>8</v>
      </c>
      <c r="B16" s="75" t="s">
        <v>53</v>
      </c>
      <c r="C16" s="75" t="s">
        <v>54</v>
      </c>
      <c r="D16" s="26" t="s">
        <v>55</v>
      </c>
      <c r="E16" s="27">
        <v>77</v>
      </c>
      <c r="F16" s="39">
        <v>76.5</v>
      </c>
      <c r="G16" s="63">
        <v>-74</v>
      </c>
      <c r="H16" s="68">
        <v>74</v>
      </c>
      <c r="I16" s="63">
        <v>-78</v>
      </c>
      <c r="J16" s="40">
        <f t="shared" si="0"/>
        <v>74</v>
      </c>
      <c r="K16" s="68">
        <v>96</v>
      </c>
      <c r="L16" s="68">
        <v>101</v>
      </c>
      <c r="M16" s="64">
        <v>-103</v>
      </c>
      <c r="N16" s="31">
        <f t="shared" si="1"/>
        <v>101</v>
      </c>
      <c r="O16" s="61">
        <f t="shared" si="2"/>
        <v>175</v>
      </c>
      <c r="P16" s="28">
        <f t="shared" si="3"/>
        <v>220.26230547673208</v>
      </c>
      <c r="Q16" s="44" t="s">
        <v>97</v>
      </c>
    </row>
    <row r="17" spans="1:17">
      <c r="A17" s="20">
        <v>17</v>
      </c>
      <c r="B17" s="29" t="s">
        <v>64</v>
      </c>
      <c r="C17" s="32" t="s">
        <v>72</v>
      </c>
      <c r="D17" s="33" t="s">
        <v>41</v>
      </c>
      <c r="E17" s="27" t="s">
        <v>91</v>
      </c>
      <c r="F17" s="28">
        <v>80.7</v>
      </c>
      <c r="G17" s="68">
        <v>70</v>
      </c>
      <c r="H17" s="68">
        <v>75</v>
      </c>
      <c r="I17" s="63">
        <v>-80</v>
      </c>
      <c r="J17" s="9">
        <f t="shared" si="0"/>
        <v>75</v>
      </c>
      <c r="K17" s="68">
        <v>87</v>
      </c>
      <c r="L17" s="68">
        <v>95</v>
      </c>
      <c r="M17" s="63">
        <v>-100</v>
      </c>
      <c r="N17" s="31">
        <f t="shared" si="1"/>
        <v>95</v>
      </c>
      <c r="O17" s="61">
        <f t="shared" si="2"/>
        <v>170</v>
      </c>
      <c r="P17" s="28">
        <f t="shared" si="3"/>
        <v>207.86195811602948</v>
      </c>
      <c r="Q17" s="24" t="s">
        <v>98</v>
      </c>
    </row>
    <row r="18" spans="1:17">
      <c r="A18" s="20">
        <v>7</v>
      </c>
      <c r="B18" s="29" t="s">
        <v>51</v>
      </c>
      <c r="C18" s="32" t="s">
        <v>52</v>
      </c>
      <c r="D18" s="33" t="s">
        <v>89</v>
      </c>
      <c r="E18" s="27">
        <v>69</v>
      </c>
      <c r="F18" s="28">
        <v>67.2</v>
      </c>
      <c r="G18" s="63">
        <v>-60</v>
      </c>
      <c r="H18" s="63">
        <v>-60</v>
      </c>
      <c r="I18" s="67">
        <v>60</v>
      </c>
      <c r="J18" s="9">
        <f t="shared" si="0"/>
        <v>60</v>
      </c>
      <c r="K18" s="66">
        <v>75</v>
      </c>
      <c r="L18" s="67">
        <v>77</v>
      </c>
      <c r="M18" s="63">
        <v>-79</v>
      </c>
      <c r="N18" s="31">
        <f t="shared" si="1"/>
        <v>77</v>
      </c>
      <c r="O18" s="71">
        <f t="shared" si="2"/>
        <v>137</v>
      </c>
      <c r="P18" s="28">
        <f t="shared" si="3"/>
        <v>186.48048161186867</v>
      </c>
      <c r="Q18" s="44" t="s">
        <v>99</v>
      </c>
    </row>
    <row r="19" spans="1:17">
      <c r="A19" s="20">
        <v>9</v>
      </c>
      <c r="B19" s="25" t="s">
        <v>56</v>
      </c>
      <c r="C19" s="25" t="s">
        <v>57</v>
      </c>
      <c r="D19" s="26" t="s">
        <v>55</v>
      </c>
      <c r="E19" s="27">
        <v>77</v>
      </c>
      <c r="F19" s="28">
        <v>75.599999999999994</v>
      </c>
      <c r="G19" s="68">
        <v>59</v>
      </c>
      <c r="H19" s="68">
        <v>62</v>
      </c>
      <c r="I19" s="63">
        <v>-64</v>
      </c>
      <c r="J19" s="9">
        <f t="shared" si="0"/>
        <v>62</v>
      </c>
      <c r="K19" s="68">
        <v>66</v>
      </c>
      <c r="L19" s="68">
        <v>71</v>
      </c>
      <c r="M19" s="64">
        <v>-75</v>
      </c>
      <c r="N19" s="31">
        <f t="shared" si="1"/>
        <v>71</v>
      </c>
      <c r="O19" s="61">
        <f t="shared" si="2"/>
        <v>133</v>
      </c>
      <c r="P19" s="28">
        <f t="shared" si="3"/>
        <v>168.52049454954064</v>
      </c>
      <c r="Q19" s="24" t="s">
        <v>100</v>
      </c>
    </row>
    <row r="20" spans="1:17">
      <c r="A20" s="20">
        <v>20</v>
      </c>
      <c r="B20" s="25" t="s">
        <v>76</v>
      </c>
      <c r="C20" s="25" t="s">
        <v>77</v>
      </c>
      <c r="D20" s="77" t="s">
        <v>87</v>
      </c>
      <c r="E20" s="27">
        <v>94</v>
      </c>
      <c r="F20" s="28">
        <v>88.8</v>
      </c>
      <c r="G20" s="68">
        <v>57</v>
      </c>
      <c r="H20" s="68">
        <v>60</v>
      </c>
      <c r="I20" s="68">
        <v>62</v>
      </c>
      <c r="J20" s="9">
        <f t="shared" si="0"/>
        <v>62</v>
      </c>
      <c r="K20" s="68">
        <v>75</v>
      </c>
      <c r="L20" s="68">
        <v>77</v>
      </c>
      <c r="M20" s="65">
        <v>-80</v>
      </c>
      <c r="N20" s="31">
        <f t="shared" si="1"/>
        <v>77</v>
      </c>
      <c r="O20" s="61">
        <f t="shared" si="2"/>
        <v>139</v>
      </c>
      <c r="P20" s="28">
        <f t="shared" si="3"/>
        <v>162.16091308297402</v>
      </c>
      <c r="Q20" s="44" t="s">
        <v>101</v>
      </c>
    </row>
    <row r="21" spans="1:17">
      <c r="A21" s="20">
        <v>6</v>
      </c>
      <c r="B21" s="25" t="s">
        <v>48</v>
      </c>
      <c r="C21" s="25" t="s">
        <v>49</v>
      </c>
      <c r="D21" s="26" t="s">
        <v>50</v>
      </c>
      <c r="E21" s="27" t="s">
        <v>86</v>
      </c>
      <c r="F21" s="28">
        <v>68.5</v>
      </c>
      <c r="G21" s="66">
        <v>39</v>
      </c>
      <c r="H21" s="62">
        <v>-42</v>
      </c>
      <c r="I21" s="66">
        <v>42</v>
      </c>
      <c r="J21" s="9">
        <f t="shared" si="0"/>
        <v>42</v>
      </c>
      <c r="K21" s="66">
        <v>50</v>
      </c>
      <c r="L21" s="66">
        <v>53</v>
      </c>
      <c r="M21" s="66">
        <v>55</v>
      </c>
      <c r="N21" s="31">
        <f t="shared" si="1"/>
        <v>55</v>
      </c>
      <c r="O21" s="71">
        <f t="shared" si="2"/>
        <v>97</v>
      </c>
      <c r="P21" s="28">
        <f t="shared" si="3"/>
        <v>130.41985289730044</v>
      </c>
      <c r="Q21" s="24" t="s">
        <v>102</v>
      </c>
    </row>
    <row r="22" spans="1:17">
      <c r="A22" s="20">
        <v>4</v>
      </c>
      <c r="B22" s="25" t="s">
        <v>44</v>
      </c>
      <c r="C22" s="25" t="s">
        <v>45</v>
      </c>
      <c r="D22" s="77" t="s">
        <v>87</v>
      </c>
      <c r="E22" s="27" t="s">
        <v>85</v>
      </c>
      <c r="F22" s="28">
        <v>51.4</v>
      </c>
      <c r="G22" s="66">
        <v>30</v>
      </c>
      <c r="H22" s="62">
        <v>-33</v>
      </c>
      <c r="I22" s="62">
        <v>-34</v>
      </c>
      <c r="J22" s="40">
        <f t="shared" si="0"/>
        <v>30</v>
      </c>
      <c r="K22" s="66">
        <v>40</v>
      </c>
      <c r="L22" s="66">
        <v>43</v>
      </c>
      <c r="M22" s="67">
        <v>46</v>
      </c>
      <c r="N22" s="31">
        <f t="shared" si="1"/>
        <v>46</v>
      </c>
      <c r="O22" s="71">
        <f t="shared" si="2"/>
        <v>76</v>
      </c>
      <c r="P22" s="28">
        <f t="shared" si="3"/>
        <v>126.1343614340331</v>
      </c>
      <c r="Q22" s="44" t="s">
        <v>103</v>
      </c>
    </row>
    <row r="23" spans="1:17">
      <c r="A23" s="20">
        <v>19</v>
      </c>
      <c r="B23" s="29" t="s">
        <v>74</v>
      </c>
      <c r="C23" s="29" t="s">
        <v>75</v>
      </c>
      <c r="D23" s="30" t="s">
        <v>38</v>
      </c>
      <c r="E23" s="27">
        <v>94</v>
      </c>
      <c r="F23" s="28">
        <v>86.1</v>
      </c>
      <c r="G23" s="68">
        <v>38</v>
      </c>
      <c r="H23" s="68">
        <v>42</v>
      </c>
      <c r="I23" s="68">
        <v>45</v>
      </c>
      <c r="J23" s="9">
        <f t="shared" si="0"/>
        <v>45</v>
      </c>
      <c r="K23" s="68">
        <v>48</v>
      </c>
      <c r="L23" s="68">
        <v>52</v>
      </c>
      <c r="M23" s="68">
        <v>55</v>
      </c>
      <c r="N23" s="31">
        <f t="shared" si="1"/>
        <v>55</v>
      </c>
      <c r="O23" s="61">
        <f t="shared" si="2"/>
        <v>100</v>
      </c>
      <c r="P23" s="28">
        <f t="shared" si="3"/>
        <v>118.36388174558085</v>
      </c>
      <c r="Q23" s="24" t="s">
        <v>104</v>
      </c>
    </row>
    <row r="24" spans="1:17">
      <c r="A24" s="20">
        <v>10</v>
      </c>
      <c r="B24" s="25" t="s">
        <v>58</v>
      </c>
      <c r="C24" s="25" t="s">
        <v>59</v>
      </c>
      <c r="D24" s="26" t="s">
        <v>41</v>
      </c>
      <c r="E24" s="27">
        <v>77</v>
      </c>
      <c r="F24" s="28">
        <v>73.2</v>
      </c>
      <c r="G24" s="62">
        <v>-80</v>
      </c>
      <c r="H24" s="62">
        <v>-85</v>
      </c>
      <c r="I24" s="63">
        <v>-85</v>
      </c>
      <c r="J24" s="9">
        <f t="shared" si="0"/>
        <v>-80</v>
      </c>
      <c r="K24" s="68">
        <v>102</v>
      </c>
      <c r="L24" s="68">
        <v>110</v>
      </c>
      <c r="M24" s="62">
        <v>-115</v>
      </c>
      <c r="N24" s="31">
        <f t="shared" si="1"/>
        <v>110</v>
      </c>
      <c r="O24" s="61">
        <v>0</v>
      </c>
      <c r="P24" s="28">
        <f t="shared" si="3"/>
        <v>0</v>
      </c>
      <c r="Q24" s="44"/>
    </row>
    <row r="25" spans="1:17">
      <c r="A25" s="20">
        <v>13</v>
      </c>
      <c r="B25" s="29" t="s">
        <v>64</v>
      </c>
      <c r="C25" s="76" t="s">
        <v>52</v>
      </c>
      <c r="D25" s="33" t="s">
        <v>89</v>
      </c>
      <c r="E25" s="27">
        <v>77</v>
      </c>
      <c r="F25" s="28">
        <v>72.7</v>
      </c>
      <c r="G25" s="68">
        <v>70</v>
      </c>
      <c r="H25" s="63">
        <v>-73</v>
      </c>
      <c r="I25" s="62">
        <v>-73</v>
      </c>
      <c r="J25" s="9">
        <f t="shared" si="0"/>
        <v>70</v>
      </c>
      <c r="K25" s="63">
        <v>-90</v>
      </c>
      <c r="L25" s="62">
        <v>-90</v>
      </c>
      <c r="M25" s="63">
        <v>-90</v>
      </c>
      <c r="N25" s="31">
        <f t="shared" si="1"/>
        <v>-90</v>
      </c>
      <c r="O25" s="61">
        <v>0</v>
      </c>
      <c r="P25" s="28">
        <f t="shared" si="3"/>
        <v>0</v>
      </c>
      <c r="Q25" s="24"/>
    </row>
    <row r="26" spans="1:17">
      <c r="A26" s="20">
        <v>22</v>
      </c>
      <c r="B26" s="25" t="s">
        <v>81</v>
      </c>
      <c r="C26" s="25" t="s">
        <v>82</v>
      </c>
      <c r="D26" s="26" t="s">
        <v>83</v>
      </c>
      <c r="E26" s="27"/>
      <c r="F26" s="28"/>
      <c r="G26" s="68">
        <v>100</v>
      </c>
      <c r="H26" s="68">
        <v>110</v>
      </c>
      <c r="I26" s="62">
        <v>-113</v>
      </c>
      <c r="J26" s="9">
        <f t="shared" si="0"/>
        <v>110</v>
      </c>
      <c r="K26" s="68">
        <v>130</v>
      </c>
      <c r="L26" s="68">
        <v>140</v>
      </c>
      <c r="M26" s="62">
        <v>-145</v>
      </c>
      <c r="N26" s="31">
        <f t="shared" si="1"/>
        <v>140</v>
      </c>
      <c r="O26" s="61">
        <f>J26+N26</f>
        <v>250</v>
      </c>
      <c r="P26" s="28" t="e">
        <f t="shared" si="3"/>
        <v>#DIV/0!</v>
      </c>
      <c r="Q26" s="44" t="s">
        <v>92</v>
      </c>
    </row>
  </sheetData>
  <sortState ref="A8:P26">
    <sortCondition descending="1" ref="P8:P26"/>
  </sortState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5:Q8"/>
  <sheetViews>
    <sheetView workbookViewId="0">
      <selection activeCell="Q16" sqref="Q16"/>
    </sheetView>
  </sheetViews>
  <sheetFormatPr baseColWidth="10" defaultColWidth="8.83203125" defaultRowHeight="11"/>
  <sheetData>
    <row r="5" spans="1:17">
      <c r="A5" s="48" t="s">
        <v>11</v>
      </c>
      <c r="B5" s="48" t="s">
        <v>9</v>
      </c>
      <c r="C5" s="48" t="s">
        <v>10</v>
      </c>
      <c r="D5" s="48" t="s">
        <v>15</v>
      </c>
      <c r="E5" s="48" t="s">
        <v>4</v>
      </c>
      <c r="F5" s="48" t="s">
        <v>0</v>
      </c>
      <c r="G5" s="48" t="s">
        <v>21</v>
      </c>
      <c r="H5" s="48" t="s">
        <v>22</v>
      </c>
      <c r="I5" s="48" t="s">
        <v>23</v>
      </c>
      <c r="J5" s="8" t="s">
        <v>24</v>
      </c>
      <c r="K5" s="48" t="s">
        <v>25</v>
      </c>
      <c r="L5" s="48" t="s">
        <v>26</v>
      </c>
      <c r="M5" s="48" t="s">
        <v>27</v>
      </c>
      <c r="N5" s="48" t="s">
        <v>28</v>
      </c>
      <c r="O5" s="48" t="s">
        <v>29</v>
      </c>
      <c r="P5" s="48" t="s">
        <v>30</v>
      </c>
      <c r="Q5" s="15" t="s">
        <v>16</v>
      </c>
    </row>
    <row r="6" spans="1:17">
      <c r="A6" s="24">
        <v>1</v>
      </c>
      <c r="B6" s="55" t="s">
        <v>36</v>
      </c>
      <c r="C6" s="55" t="s">
        <v>37</v>
      </c>
      <c r="D6" s="54" t="s">
        <v>38</v>
      </c>
      <c r="E6" s="34">
        <v>63</v>
      </c>
      <c r="F6" s="35">
        <v>60.9</v>
      </c>
      <c r="G6" s="66">
        <v>57</v>
      </c>
      <c r="H6" s="63">
        <v>-60</v>
      </c>
      <c r="I6" s="63">
        <v>-61</v>
      </c>
      <c r="J6" s="9">
        <f>MAX(G6:I6)</f>
        <v>57</v>
      </c>
      <c r="K6" s="63">
        <v>-72</v>
      </c>
      <c r="L6" s="66">
        <v>72</v>
      </c>
      <c r="M6" s="67">
        <v>76</v>
      </c>
      <c r="N6" s="31">
        <f>MAX(K6:M6)</f>
        <v>76</v>
      </c>
      <c r="O6" s="70">
        <f>J6+N6</f>
        <v>133</v>
      </c>
      <c r="P6" s="35">
        <f>O6*10^(1.056683941*LOG10(125.441/F6)^2)</f>
        <v>169.01237571575695</v>
      </c>
      <c r="Q6" s="44" t="s">
        <v>31</v>
      </c>
    </row>
    <row r="7" spans="1:17">
      <c r="A7" s="24">
        <v>3</v>
      </c>
      <c r="B7" s="55" t="s">
        <v>42</v>
      </c>
      <c r="C7" s="55" t="s">
        <v>43</v>
      </c>
      <c r="D7" s="54" t="s">
        <v>41</v>
      </c>
      <c r="E7" s="34">
        <v>63</v>
      </c>
      <c r="F7" s="35">
        <v>62.9</v>
      </c>
      <c r="G7" s="66">
        <v>27</v>
      </c>
      <c r="H7" s="66">
        <v>31</v>
      </c>
      <c r="I7" s="63">
        <v>-34</v>
      </c>
      <c r="J7" s="9">
        <f>MAX(G7:I7)</f>
        <v>31</v>
      </c>
      <c r="K7" s="66">
        <v>38</v>
      </c>
      <c r="L7" s="66">
        <v>42</v>
      </c>
      <c r="M7" s="63">
        <v>-47</v>
      </c>
      <c r="N7" s="31">
        <f>MAX(K7:M7)</f>
        <v>42</v>
      </c>
      <c r="O7" s="70">
        <f>J7+N7</f>
        <v>73</v>
      </c>
      <c r="P7" s="35">
        <f>O7*10^(1.056683941*LOG10(125.441/F7)^2)</f>
        <v>90.842818089938874</v>
      </c>
      <c r="Q7" s="24" t="s">
        <v>32</v>
      </c>
    </row>
    <row r="8" spans="1:17">
      <c r="A8" s="24">
        <v>2</v>
      </c>
      <c r="B8" s="55" t="s">
        <v>39</v>
      </c>
      <c r="C8" s="55" t="s">
        <v>40</v>
      </c>
      <c r="D8" s="54" t="s">
        <v>41</v>
      </c>
      <c r="E8" s="34" t="s">
        <v>84</v>
      </c>
      <c r="F8" s="35">
        <v>60.8</v>
      </c>
      <c r="G8" s="63">
        <v>-41</v>
      </c>
      <c r="H8" s="63">
        <v>-41</v>
      </c>
      <c r="I8" s="62">
        <v>-41</v>
      </c>
      <c r="J8" s="9">
        <f>MAX(G8:I8)</f>
        <v>-41</v>
      </c>
      <c r="K8" s="66">
        <v>50</v>
      </c>
      <c r="L8" s="63">
        <v>-55</v>
      </c>
      <c r="M8" s="66">
        <v>55</v>
      </c>
      <c r="N8" s="31">
        <f>MAX(K8:M8)</f>
        <v>55</v>
      </c>
      <c r="O8" s="70">
        <v>0</v>
      </c>
      <c r="P8" s="51">
        <f>O8*10^(1.056683941*LOG10(125.441/F8)^2)</f>
        <v>0</v>
      </c>
      <c r="Q8" s="44"/>
    </row>
  </sheetData>
  <sortState ref="A6:Q8">
    <sortCondition descending="1" ref="P6:P8"/>
  </sortState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Best Male Lifter</vt:lpstr>
      <vt:lpstr>Best Female Lifter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Peter  Stewart</cp:lastModifiedBy>
  <cp:lastPrinted>2008-06-16T23:38:41Z</cp:lastPrinted>
  <dcterms:created xsi:type="dcterms:W3CDTF">2003-09-07T22:28:39Z</dcterms:created>
  <dcterms:modified xsi:type="dcterms:W3CDTF">2011-12-15T08:54:19Z</dcterms:modified>
</cp:coreProperties>
</file>