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800" windowHeight="17320" activeTab="1"/>
  </bookViews>
  <sheets>
    <sheet name="Group 1" sheetId="2" r:id="rId1"/>
    <sheet name="Group 2" sheetId="1" r:id="rId2"/>
    <sheet name="OVERALL RANKINGS" sheetId="7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8" i="2"/>
  <c r="Q28"/>
  <c r="P23"/>
  <c r="Q23"/>
  <c r="P24"/>
  <c r="Q24"/>
  <c r="P25"/>
  <c r="Q25"/>
  <c r="P26"/>
  <c r="Q26"/>
  <c r="P27"/>
  <c r="Q27"/>
  <c r="P22"/>
  <c r="Q22"/>
  <c r="P29"/>
  <c r="Q29"/>
  <c r="P30"/>
  <c r="Q30"/>
  <c r="P21"/>
  <c r="Q21"/>
  <c r="P29" i="1"/>
  <c r="Q29"/>
  <c r="P30"/>
  <c r="Q30"/>
  <c r="P22"/>
  <c r="Q22"/>
  <c r="P23"/>
  <c r="Q23"/>
  <c r="P24"/>
  <c r="Q24"/>
  <c r="P25"/>
  <c r="Q25"/>
  <c r="P26"/>
  <c r="Q26"/>
  <c r="P27"/>
  <c r="Q27"/>
  <c r="P28"/>
  <c r="Q28"/>
  <c r="P21"/>
  <c r="Q21"/>
  <c r="P44" i="7"/>
  <c r="Q44"/>
  <c r="P43"/>
  <c r="Q43"/>
  <c r="P42"/>
  <c r="Q42"/>
  <c r="P41"/>
  <c r="Q41"/>
  <c r="P40"/>
  <c r="Q40"/>
  <c r="P39"/>
  <c r="Q39"/>
  <c r="P38"/>
  <c r="Q38"/>
  <c r="P37"/>
  <c r="Q37"/>
  <c r="P36"/>
  <c r="Q36"/>
  <c r="P30"/>
  <c r="Q30"/>
  <c r="P29"/>
  <c r="Q29"/>
  <c r="P28"/>
  <c r="Q28"/>
  <c r="P27"/>
  <c r="Q27"/>
  <c r="P26"/>
  <c r="Q26"/>
  <c r="P25"/>
  <c r="Q25"/>
  <c r="P24"/>
  <c r="Q24"/>
  <c r="P23"/>
  <c r="Q23"/>
  <c r="P22"/>
  <c r="Q22"/>
  <c r="P10"/>
  <c r="P4"/>
  <c r="Q4"/>
  <c r="P5"/>
  <c r="Q5"/>
  <c r="P6"/>
  <c r="Q6"/>
  <c r="P7"/>
  <c r="Q7"/>
  <c r="P8"/>
  <c r="Q8"/>
  <c r="P9"/>
  <c r="Q9"/>
  <c r="Q10"/>
  <c r="P11"/>
  <c r="Q11"/>
  <c r="P12"/>
  <c r="Q12"/>
  <c r="P13"/>
  <c r="Q13"/>
  <c r="P14"/>
  <c r="Q14"/>
  <c r="P15"/>
  <c r="Q15"/>
  <c r="P16"/>
  <c r="Q16"/>
  <c r="P17"/>
  <c r="Q17"/>
  <c r="P31"/>
  <c r="Q31"/>
</calcChain>
</file>

<file path=xl/sharedStrings.xml><?xml version="1.0" encoding="utf-8"?>
<sst xmlns="http://schemas.openxmlformats.org/spreadsheetml/2006/main" count="256" uniqueCount="74">
  <si>
    <t>Katelyn</t>
  </si>
  <si>
    <t>Reuther</t>
  </si>
  <si>
    <t>Senior</t>
  </si>
  <si>
    <t>M50</t>
  </si>
  <si>
    <t>M35</t>
  </si>
  <si>
    <t>SESSION 1</t>
    <phoneticPr fontId="31" type="noConversion"/>
  </si>
  <si>
    <r>
      <t>COMPETITION NAME:</t>
    </r>
    <r>
      <rPr>
        <b/>
        <sz val="11"/>
        <rFont val="Arial"/>
        <family val="2"/>
      </rPr>
      <t xml:space="preserve"> NI Weightlifting Dec Comp 2014</t>
    </r>
    <phoneticPr fontId="31" type="noConversion"/>
  </si>
  <si>
    <t>CF Newry</t>
    <phoneticPr fontId="31" type="noConversion"/>
  </si>
  <si>
    <t>DATE :- 06/12/2014</t>
    <phoneticPr fontId="31" type="noConversion"/>
  </si>
  <si>
    <t>James</t>
  </si>
  <si>
    <t>Irwin</t>
  </si>
  <si>
    <t>Ryan</t>
  </si>
  <si>
    <t>Rocks</t>
  </si>
  <si>
    <t>Cameron</t>
  </si>
  <si>
    <t>Matthew</t>
  </si>
  <si>
    <t>Baker</t>
  </si>
  <si>
    <t>Ronald</t>
  </si>
  <si>
    <t>O'Connor</t>
  </si>
  <si>
    <t xml:space="preserve">Miles </t>
  </si>
  <si>
    <t>Canning</t>
  </si>
  <si>
    <t>Quinn</t>
  </si>
  <si>
    <t>Arthur</t>
  </si>
  <si>
    <t xml:space="preserve">CF Newry </t>
  </si>
  <si>
    <t>St Gabriels</t>
  </si>
  <si>
    <t>Beechmount</t>
  </si>
  <si>
    <t>SESSION 2</t>
    <phoneticPr fontId="31" type="noConversion"/>
  </si>
  <si>
    <t>Youth</t>
  </si>
  <si>
    <t>Montgomery</t>
    <phoneticPr fontId="31" type="noConversion"/>
  </si>
  <si>
    <t>C</t>
    <phoneticPr fontId="31" type="noConversion"/>
  </si>
  <si>
    <t>Unattached</t>
  </si>
  <si>
    <t>CF Newry</t>
  </si>
  <si>
    <t>Asylum</t>
  </si>
  <si>
    <t>GoLift</t>
  </si>
  <si>
    <t>75+</t>
  </si>
  <si>
    <t>CLUB</t>
    <phoneticPr fontId="31" type="noConversion"/>
  </si>
  <si>
    <t>SENIOR - FEMALE</t>
    <phoneticPr fontId="31" type="noConversion"/>
  </si>
  <si>
    <t>SENIOR - MALE</t>
    <phoneticPr fontId="31" type="noConversion"/>
  </si>
  <si>
    <t>YOUTH - MALE</t>
    <phoneticPr fontId="31" type="noConversion"/>
  </si>
  <si>
    <t xml:space="preserve">VENUE: - </t>
  </si>
  <si>
    <t>LOT</t>
  </si>
  <si>
    <t>FIRST NAME</t>
  </si>
  <si>
    <t>SURNAME</t>
  </si>
  <si>
    <t>CLASS</t>
  </si>
  <si>
    <t>BWT</t>
  </si>
  <si>
    <t>SNATCH</t>
  </si>
  <si>
    <t>BEST</t>
  </si>
  <si>
    <t>CLEAN &amp; JERK</t>
  </si>
  <si>
    <t>TOTAL</t>
  </si>
  <si>
    <t>SINCLAIR</t>
  </si>
  <si>
    <t>No.</t>
  </si>
  <si>
    <t>JERK</t>
  </si>
  <si>
    <t>POINTS</t>
  </si>
  <si>
    <t>Position</t>
  </si>
  <si>
    <t>CLUB</t>
    <phoneticPr fontId="31" type="noConversion"/>
  </si>
  <si>
    <t>CATEGORY</t>
    <phoneticPr fontId="31" type="noConversion"/>
  </si>
  <si>
    <t>Category</t>
    <phoneticPr fontId="31" type="noConversion"/>
  </si>
  <si>
    <t>Naomi</t>
  </si>
  <si>
    <t>Henry</t>
  </si>
  <si>
    <t>Kerri</t>
  </si>
  <si>
    <t>Magowan</t>
  </si>
  <si>
    <t>Sarah</t>
  </si>
  <si>
    <t>Stevenson</t>
  </si>
  <si>
    <t>Triona</t>
  </si>
  <si>
    <t>McQuigley</t>
  </si>
  <si>
    <t>Claire</t>
  </si>
  <si>
    <t>McLarnon</t>
  </si>
  <si>
    <t>Emma</t>
  </si>
  <si>
    <t>Mark</t>
  </si>
  <si>
    <t>Loughridge</t>
  </si>
  <si>
    <t>Kearney</t>
  </si>
  <si>
    <t>Madonna</t>
  </si>
  <si>
    <t>Jones</t>
  </si>
  <si>
    <t>Leah</t>
  </si>
  <si>
    <t>Craig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</si>
</sst>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dd/mm/yy;@"/>
  </numFmts>
  <fonts count="3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0"/>
      <color indexed="3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0"/>
      <color indexed="12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45">
    <xf numFmtId="0" fontId="0" fillId="0" borderId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11" borderId="21" applyNumberFormat="0" applyAlignment="0" applyProtection="0"/>
    <xf numFmtId="0" fontId="18" fillId="22" borderId="22" applyNumberFormat="0" applyAlignment="0" applyProtection="0"/>
    <xf numFmtId="0" fontId="6" fillId="4" borderId="0"/>
    <xf numFmtId="0" fontId="5" fillId="3" borderId="0"/>
    <xf numFmtId="0" fontId="13" fillId="0" borderId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21" applyNumberFormat="0" applyAlignment="0" applyProtection="0"/>
    <xf numFmtId="0" fontId="25" fillId="0" borderId="26" applyNumberFormat="0" applyFill="0" applyAlignment="0" applyProtection="0"/>
    <xf numFmtId="0" fontId="26" fillId="23" borderId="0" applyNumberFormat="0" applyBorder="0" applyAlignment="0" applyProtection="0"/>
    <xf numFmtId="0" fontId="13" fillId="24" borderId="19" applyNumberFormat="0" applyFont="0" applyAlignment="0" applyProtection="0"/>
    <xf numFmtId="0" fontId="27" fillId="11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</cellStyleXfs>
  <cellXfs count="210">
    <xf numFmtId="0" fontId="0" fillId="0" borderId="0" xfId="0"/>
    <xf numFmtId="0" fontId="13" fillId="0" borderId="0" xfId="30"/>
    <xf numFmtId="0" fontId="13" fillId="0" borderId="0" xfId="30" applyAlignment="1">
      <alignment horizontal="left"/>
    </xf>
    <xf numFmtId="0" fontId="13" fillId="0" borderId="0" xfId="30" applyAlignment="1">
      <alignment horizontal="center"/>
    </xf>
    <xf numFmtId="0" fontId="1" fillId="0" borderId="0" xfId="30" applyFont="1" applyBorder="1"/>
    <xf numFmtId="0" fontId="2" fillId="0" borderId="0" xfId="30" applyFont="1" applyFill="1" applyBorder="1"/>
    <xf numFmtId="0" fontId="1" fillId="0" borderId="0" xfId="30" applyFont="1" applyFill="1" applyBorder="1"/>
    <xf numFmtId="0" fontId="1" fillId="0" borderId="0" xfId="30" applyFont="1" applyFill="1" applyBorder="1" applyAlignment="1">
      <alignment horizontal="left"/>
    </xf>
    <xf numFmtId="0" fontId="1" fillId="0" borderId="0" xfId="30" applyFont="1" applyFill="1" applyBorder="1" applyAlignment="1">
      <alignment horizontal="center"/>
    </xf>
    <xf numFmtId="0" fontId="13" fillId="0" borderId="0" xfId="30" applyBorder="1"/>
    <xf numFmtId="0" fontId="2" fillId="0" borderId="0" xfId="30" applyFont="1" applyAlignment="1"/>
    <xf numFmtId="0" fontId="2" fillId="0" borderId="0" xfId="30" applyFont="1"/>
    <xf numFmtId="0" fontId="3" fillId="0" borderId="1" xfId="30" applyFont="1" applyBorder="1" applyAlignment="1">
      <alignment horizontal="center"/>
    </xf>
    <xf numFmtId="0" fontId="3" fillId="0" borderId="2" xfId="30" applyFont="1" applyFill="1" applyBorder="1" applyAlignment="1">
      <alignment horizontal="center"/>
    </xf>
    <xf numFmtId="0" fontId="3" fillId="0" borderId="3" xfId="30" applyFont="1" applyFill="1" applyBorder="1" applyAlignment="1">
      <alignment horizontal="center"/>
    </xf>
    <xf numFmtId="0" fontId="3" fillId="0" borderId="4" xfId="30" applyFont="1" applyFill="1" applyBorder="1" applyAlignment="1">
      <alignment horizontal="center"/>
    </xf>
    <xf numFmtId="0" fontId="3" fillId="0" borderId="1" xfId="30" applyFont="1" applyFill="1" applyBorder="1" applyAlignment="1">
      <alignment horizontal="center"/>
    </xf>
    <xf numFmtId="0" fontId="1" fillId="0" borderId="5" xfId="30" applyFont="1" applyBorder="1"/>
    <xf numFmtId="0" fontId="4" fillId="0" borderId="0" xfId="30" applyFont="1" applyFill="1"/>
    <xf numFmtId="0" fontId="1" fillId="2" borderId="6" xfId="30" applyFont="1" applyFill="1" applyBorder="1" applyAlignment="1" applyProtection="1">
      <alignment horizontal="center"/>
      <protection locked="0"/>
    </xf>
    <xf numFmtId="0" fontId="1" fillId="2" borderId="7" xfId="29" applyNumberFormat="1" applyFont="1" applyFill="1" applyBorder="1" applyAlignment="1" applyProtection="1"/>
    <xf numFmtId="0" fontId="1" fillId="2" borderId="7" xfId="30" applyFont="1" applyFill="1" applyBorder="1" applyProtection="1">
      <protection locked="0"/>
    </xf>
    <xf numFmtId="0" fontId="1" fillId="2" borderId="7" xfId="30" applyNumberFormat="1" applyFont="1" applyFill="1" applyBorder="1" applyAlignment="1">
      <alignment horizontal="center" wrapText="1"/>
    </xf>
    <xf numFmtId="0" fontId="1" fillId="2" borderId="8" xfId="30" applyNumberFormat="1" applyFont="1" applyFill="1" applyBorder="1" applyAlignment="1">
      <alignment horizontal="center" wrapText="1"/>
    </xf>
    <xf numFmtId="0" fontId="1" fillId="2" borderId="9" xfId="30" applyNumberFormat="1" applyFont="1" applyFill="1" applyBorder="1" applyAlignment="1">
      <alignment horizontal="center" wrapText="1"/>
    </xf>
    <xf numFmtId="0" fontId="1" fillId="2" borderId="10" xfId="28" applyNumberFormat="1" applyFont="1" applyFill="1" applyBorder="1" applyAlignment="1" applyProtection="1">
      <alignment horizontal="center"/>
    </xf>
    <xf numFmtId="0" fontId="7" fillId="2" borderId="7" xfId="30" applyNumberFormat="1" applyFont="1" applyFill="1" applyBorder="1" applyAlignment="1">
      <alignment horizontal="center"/>
    </xf>
    <xf numFmtId="0" fontId="7" fillId="2" borderId="7" xfId="30" applyNumberFormat="1" applyFont="1" applyFill="1" applyBorder="1" applyAlignment="1" applyProtection="1">
      <alignment horizontal="center"/>
      <protection locked="0"/>
    </xf>
    <xf numFmtId="0" fontId="4" fillId="2" borderId="7" xfId="30" applyNumberFormat="1" applyFont="1" applyFill="1" applyBorder="1" applyAlignment="1" applyProtection="1">
      <alignment horizontal="center"/>
      <protection locked="0"/>
    </xf>
    <xf numFmtId="2" fontId="1" fillId="2" borderId="7" xfId="29" applyNumberFormat="1" applyFont="1" applyFill="1" applyBorder="1" applyAlignment="1" applyProtection="1">
      <alignment horizontal="center"/>
    </xf>
    <xf numFmtId="0" fontId="1" fillId="2" borderId="7" xfId="30" applyFont="1" applyFill="1" applyBorder="1" applyAlignment="1" applyProtection="1">
      <alignment horizontal="center"/>
      <protection locked="0"/>
    </xf>
    <xf numFmtId="0" fontId="1" fillId="5" borderId="9" xfId="30" applyFont="1" applyFill="1" applyBorder="1" applyAlignment="1" applyProtection="1">
      <alignment horizontal="center"/>
      <protection locked="0"/>
    </xf>
    <xf numFmtId="2" fontId="1" fillId="2" borderId="7" xfId="30" applyNumberFormat="1" applyFont="1" applyFill="1" applyBorder="1" applyAlignment="1" applyProtection="1">
      <alignment horizontal="center"/>
      <protection locked="0"/>
    </xf>
    <xf numFmtId="0" fontId="1" fillId="6" borderId="8" xfId="28" applyNumberFormat="1" applyFont="1" applyFill="1" applyBorder="1" applyAlignment="1" applyProtection="1">
      <alignment horizontal="center"/>
    </xf>
    <xf numFmtId="0" fontId="1" fillId="7" borderId="10" xfId="28" applyNumberFormat="1" applyFont="1" applyFill="1" applyBorder="1" applyAlignment="1" applyProtection="1">
      <alignment horizontal="center"/>
    </xf>
    <xf numFmtId="0" fontId="1" fillId="6" borderId="10" xfId="28" applyNumberFormat="1" applyFont="1" applyFill="1" applyBorder="1" applyAlignment="1" applyProtection="1">
      <alignment horizontal="center"/>
    </xf>
    <xf numFmtId="0" fontId="1" fillId="7" borderId="8" xfId="28" applyNumberFormat="1" applyFont="1" applyFill="1" applyBorder="1" applyAlignment="1" applyProtection="1">
      <alignment horizontal="center"/>
    </xf>
    <xf numFmtId="0" fontId="1" fillId="0" borderId="10" xfId="28" applyNumberFormat="1" applyFont="1" applyFill="1" applyBorder="1" applyAlignment="1" applyProtection="1">
      <alignment horizontal="center"/>
    </xf>
    <xf numFmtId="0" fontId="1" fillId="2" borderId="11" xfId="30" applyFont="1" applyFill="1" applyBorder="1" applyAlignment="1" applyProtection="1">
      <alignment horizontal="center"/>
      <protection locked="0"/>
    </xf>
    <xf numFmtId="0" fontId="1" fillId="2" borderId="9" xfId="29" applyNumberFormat="1" applyFont="1" applyFill="1" applyBorder="1" applyAlignment="1" applyProtection="1"/>
    <xf numFmtId="0" fontId="1" fillId="2" borderId="9" xfId="30" applyFont="1" applyFill="1" applyBorder="1" applyProtection="1">
      <protection locked="0"/>
    </xf>
    <xf numFmtId="0" fontId="1" fillId="5" borderId="9" xfId="30" applyFont="1" applyFill="1" applyBorder="1" applyAlignment="1" applyProtection="1">
      <alignment horizontal="center" wrapText="1"/>
      <protection locked="0"/>
    </xf>
    <xf numFmtId="2" fontId="1" fillId="2" borderId="9" xfId="30" applyNumberFormat="1" applyFont="1" applyFill="1" applyBorder="1" applyAlignment="1" applyProtection="1">
      <alignment horizontal="center"/>
      <protection locked="0"/>
    </xf>
    <xf numFmtId="0" fontId="1" fillId="2" borderId="8" xfId="28" applyNumberFormat="1" applyFont="1" applyFill="1" applyBorder="1" applyAlignment="1" applyProtection="1">
      <alignment horizontal="center"/>
    </xf>
    <xf numFmtId="0" fontId="7" fillId="2" borderId="9" xfId="30" applyNumberFormat="1" applyFont="1" applyFill="1" applyBorder="1" applyAlignment="1">
      <alignment horizontal="center"/>
    </xf>
    <xf numFmtId="0" fontId="7" fillId="2" borderId="9" xfId="30" applyNumberFormat="1" applyFont="1" applyFill="1" applyBorder="1" applyAlignment="1" applyProtection="1">
      <alignment horizontal="center"/>
      <protection locked="0"/>
    </xf>
    <xf numFmtId="0" fontId="4" fillId="2" borderId="9" xfId="30" applyNumberFormat="1" applyFont="1" applyFill="1" applyBorder="1" applyAlignment="1" applyProtection="1">
      <alignment horizontal="center"/>
      <protection locked="0"/>
    </xf>
    <xf numFmtId="2" fontId="1" fillId="2" borderId="9" xfId="29" applyNumberFormat="1" applyFont="1" applyFill="1" applyBorder="1" applyAlignment="1" applyProtection="1">
      <alignment horizontal="center"/>
    </xf>
    <xf numFmtId="0" fontId="1" fillId="2" borderId="9" xfId="30" applyFont="1" applyFill="1" applyBorder="1" applyAlignment="1" applyProtection="1">
      <alignment horizontal="center"/>
      <protection locked="0"/>
    </xf>
    <xf numFmtId="0" fontId="13" fillId="0" borderId="0" xfId="30" applyBorder="1" applyAlignment="1">
      <alignment horizontal="left"/>
    </xf>
    <xf numFmtId="0" fontId="13" fillId="0" borderId="0" xfId="30" applyBorder="1" applyAlignment="1">
      <alignment horizontal="center"/>
    </xf>
    <xf numFmtId="0" fontId="1" fillId="0" borderId="0" xfId="30" applyFont="1" applyFill="1"/>
    <xf numFmtId="0" fontId="0" fillId="0" borderId="0" xfId="30" applyFont="1" applyFill="1"/>
    <xf numFmtId="0" fontId="1" fillId="2" borderId="12" xfId="30" applyFont="1" applyFill="1" applyBorder="1" applyAlignment="1" applyProtection="1">
      <alignment wrapText="1"/>
      <protection locked="0"/>
    </xf>
    <xf numFmtId="0" fontId="13" fillId="0" borderId="12" xfId="30" applyBorder="1"/>
    <xf numFmtId="0" fontId="1" fillId="0" borderId="12" xfId="30" applyFont="1" applyBorder="1" applyAlignment="1">
      <alignment horizontal="left"/>
    </xf>
    <xf numFmtId="0" fontId="1" fillId="0" borderId="12" xfId="30" applyFont="1" applyBorder="1"/>
    <xf numFmtId="0" fontId="1" fillId="0" borderId="12" xfId="30" applyFont="1" applyBorder="1" applyAlignment="1">
      <alignment horizontal="center"/>
    </xf>
    <xf numFmtId="0" fontId="1" fillId="2" borderId="0" xfId="30" applyFont="1" applyFill="1" applyBorder="1" applyAlignment="1" applyProtection="1">
      <alignment wrapText="1"/>
      <protection locked="0"/>
    </xf>
    <xf numFmtId="0" fontId="1" fillId="0" borderId="0" xfId="30" applyFont="1" applyBorder="1" applyAlignment="1">
      <alignment horizontal="left"/>
    </xf>
    <xf numFmtId="0" fontId="1" fillId="0" borderId="0" xfId="30" applyFont="1" applyBorder="1" applyAlignment="1">
      <alignment horizontal="center"/>
    </xf>
    <xf numFmtId="0" fontId="8" fillId="0" borderId="13" xfId="30" applyFont="1" applyBorder="1"/>
    <xf numFmtId="0" fontId="9" fillId="0" borderId="4" xfId="30" applyFont="1" applyFill="1" applyBorder="1"/>
    <xf numFmtId="0" fontId="9" fillId="0" borderId="4" xfId="30" applyFont="1" applyFill="1" applyBorder="1" applyAlignment="1">
      <alignment horizontal="left"/>
    </xf>
    <xf numFmtId="0" fontId="9" fillId="0" borderId="4" xfId="30" applyFont="1" applyFill="1" applyBorder="1" applyAlignment="1">
      <alignment horizontal="center"/>
    </xf>
    <xf numFmtId="0" fontId="3" fillId="0" borderId="13" xfId="30" applyFont="1" applyFill="1" applyBorder="1" applyAlignment="1">
      <alignment horizontal="center"/>
    </xf>
    <xf numFmtId="0" fontId="1" fillId="2" borderId="14" xfId="30" applyFont="1" applyFill="1" applyBorder="1" applyAlignment="1">
      <alignment horizontal="center"/>
    </xf>
    <xf numFmtId="0" fontId="1" fillId="2" borderId="10" xfId="30" applyFont="1" applyFill="1" applyBorder="1"/>
    <xf numFmtId="0" fontId="1" fillId="2" borderId="10" xfId="30" applyFont="1" applyFill="1" applyBorder="1" applyAlignment="1" applyProtection="1">
      <alignment horizontal="center"/>
      <protection locked="0"/>
    </xf>
    <xf numFmtId="0" fontId="1" fillId="5" borderId="10" xfId="30" applyFont="1" applyFill="1" applyBorder="1" applyAlignment="1">
      <alignment horizontal="center"/>
    </xf>
    <xf numFmtId="0" fontId="1" fillId="2" borderId="10" xfId="30" applyFont="1" applyFill="1" applyBorder="1" applyAlignment="1">
      <alignment horizontal="center"/>
    </xf>
    <xf numFmtId="0" fontId="7" fillId="2" borderId="10" xfId="30" applyNumberFormat="1" applyFont="1" applyFill="1" applyBorder="1" applyAlignment="1">
      <alignment horizontal="center"/>
    </xf>
    <xf numFmtId="0" fontId="7" fillId="2" borderId="10" xfId="30" applyNumberFormat="1" applyFont="1" applyFill="1" applyBorder="1" applyAlignment="1" applyProtection="1">
      <alignment horizontal="center"/>
      <protection locked="0"/>
    </xf>
    <xf numFmtId="0" fontId="4" fillId="2" borderId="10" xfId="30" applyNumberFormat="1" applyFont="1" applyFill="1" applyBorder="1" applyAlignment="1">
      <alignment horizontal="center"/>
    </xf>
    <xf numFmtId="2" fontId="1" fillId="2" borderId="10" xfId="30" applyNumberFormat="1" applyFont="1" applyFill="1" applyBorder="1" applyAlignment="1">
      <alignment horizontal="center"/>
    </xf>
    <xf numFmtId="0" fontId="1" fillId="0" borderId="0" xfId="3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0" xfId="30" applyFont="1" applyAlignment="1">
      <alignment horizontal="center"/>
    </xf>
    <xf numFmtId="0" fontId="2" fillId="0" borderId="0" xfId="30" applyFont="1" applyBorder="1"/>
    <xf numFmtId="0" fontId="8" fillId="0" borderId="0" xfId="30" applyFont="1" applyFill="1" applyBorder="1" applyAlignment="1">
      <alignment horizontal="left"/>
    </xf>
    <xf numFmtId="0" fontId="13" fillId="0" borderId="0" xfId="30" applyFill="1"/>
    <xf numFmtId="0" fontId="2" fillId="0" borderId="0" xfId="30" applyFont="1" applyFill="1" applyAlignment="1"/>
    <xf numFmtId="0" fontId="0" fillId="0" borderId="0" xfId="30" applyFont="1"/>
    <xf numFmtId="0" fontId="11" fillId="0" borderId="0" xfId="30" applyFont="1" applyBorder="1" applyAlignment="1">
      <alignment vertical="top" wrapText="1"/>
    </xf>
    <xf numFmtId="0" fontId="13" fillId="0" borderId="0" xfId="30" applyAlignment="1"/>
    <xf numFmtId="0" fontId="1" fillId="0" borderId="0" xfId="30" applyNumberFormat="1" applyFont="1" applyBorder="1" applyAlignment="1">
      <alignment horizontal="center" wrapText="1"/>
    </xf>
    <xf numFmtId="2" fontId="12" fillId="0" borderId="0" xfId="30" applyNumberFormat="1" applyFont="1" applyBorder="1" applyAlignment="1">
      <alignment horizontal="center"/>
    </xf>
    <xf numFmtId="168" fontId="11" fillId="0" borderId="0" xfId="30" applyNumberFormat="1" applyFont="1" applyBorder="1" applyAlignment="1">
      <alignment horizontal="center" wrapText="1"/>
    </xf>
    <xf numFmtId="0" fontId="1" fillId="2" borderId="14" xfId="30" applyFont="1" applyFill="1" applyBorder="1" applyAlignment="1">
      <alignment horizontal="center" vertical="center"/>
    </xf>
    <xf numFmtId="0" fontId="1" fillId="2" borderId="10" xfId="30" applyFont="1" applyFill="1" applyBorder="1" applyAlignment="1">
      <alignment vertical="center"/>
    </xf>
    <xf numFmtId="0" fontId="1" fillId="2" borderId="10" xfId="30" applyFont="1" applyFill="1" applyBorder="1" applyAlignment="1">
      <alignment horizontal="center" vertical="center"/>
    </xf>
    <xf numFmtId="0" fontId="1" fillId="8" borderId="8" xfId="30" applyFont="1" applyFill="1" applyBorder="1" applyAlignment="1">
      <alignment horizontal="center" vertical="center" wrapText="1"/>
    </xf>
    <xf numFmtId="2" fontId="1" fillId="2" borderId="10" xfId="30" applyNumberFormat="1" applyFont="1" applyFill="1" applyBorder="1" applyAlignment="1">
      <alignment horizontal="center" vertical="center"/>
    </xf>
    <xf numFmtId="0" fontId="1" fillId="2" borderId="17" xfId="30" applyFont="1" applyFill="1" applyBorder="1" applyAlignment="1">
      <alignment horizontal="center" vertical="center"/>
    </xf>
    <xf numFmtId="0" fontId="1" fillId="2" borderId="8" xfId="30" applyFont="1" applyFill="1" applyBorder="1" applyAlignment="1">
      <alignment vertical="center" wrapText="1"/>
    </xf>
    <xf numFmtId="0" fontId="1" fillId="2" borderId="8" xfId="30" applyNumberFormat="1" applyFont="1" applyFill="1" applyBorder="1" applyAlignment="1">
      <alignment horizontal="center" vertical="center" wrapText="1"/>
    </xf>
    <xf numFmtId="2" fontId="1" fillId="2" borderId="8" xfId="30" applyNumberFormat="1" applyFont="1" applyFill="1" applyBorder="1" applyAlignment="1">
      <alignment horizontal="center" vertical="center"/>
    </xf>
    <xf numFmtId="0" fontId="1" fillId="2" borderId="8" xfId="30" applyFont="1" applyFill="1" applyBorder="1" applyAlignment="1">
      <alignment vertical="center"/>
    </xf>
    <xf numFmtId="0" fontId="1" fillId="2" borderId="8" xfId="30" applyFont="1" applyFill="1" applyBorder="1" applyAlignment="1">
      <alignment horizontal="center" vertical="center"/>
    </xf>
    <xf numFmtId="0" fontId="1" fillId="8" borderId="18" xfId="30" applyFont="1" applyFill="1" applyBorder="1" applyAlignment="1">
      <alignment horizontal="center" vertical="center" wrapText="1"/>
    </xf>
    <xf numFmtId="2" fontId="1" fillId="2" borderId="18" xfId="30" applyNumberFormat="1" applyFont="1" applyFill="1" applyBorder="1" applyAlignment="1">
      <alignment horizontal="center" vertical="center"/>
    </xf>
    <xf numFmtId="0" fontId="1" fillId="0" borderId="0" xfId="30" applyNumberFormat="1" applyFont="1" applyFill="1" applyBorder="1" applyAlignment="1">
      <alignment horizontal="center" vertical="center" wrapText="1"/>
    </xf>
    <xf numFmtId="0" fontId="1" fillId="0" borderId="0" xfId="30" applyFont="1" applyFill="1" applyBorder="1" applyAlignment="1">
      <alignment horizontal="center" vertical="center"/>
    </xf>
    <xf numFmtId="0" fontId="1" fillId="0" borderId="0" xfId="30" applyFont="1" applyFill="1" applyBorder="1" applyAlignment="1">
      <alignment vertical="center" wrapText="1"/>
    </xf>
    <xf numFmtId="0" fontId="13" fillId="0" borderId="0" xfId="30" applyFill="1" applyBorder="1"/>
    <xf numFmtId="0" fontId="1" fillId="0" borderId="0" xfId="30" applyFont="1" applyFill="1" applyBorder="1" applyAlignment="1">
      <alignment horizontal="center" vertical="center" wrapText="1"/>
    </xf>
    <xf numFmtId="2" fontId="1" fillId="0" borderId="0" xfId="30" applyNumberFormat="1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/>
    </xf>
    <xf numFmtId="0" fontId="3" fillId="0" borderId="2" xfId="30" applyFont="1" applyFill="1" applyBorder="1" applyAlignment="1">
      <alignment horizontal="center" vertical="center"/>
    </xf>
    <xf numFmtId="0" fontId="3" fillId="0" borderId="16" xfId="30" applyFont="1" applyFill="1" applyBorder="1" applyAlignment="1">
      <alignment horizontal="center" vertical="center"/>
    </xf>
    <xf numFmtId="0" fontId="8" fillId="0" borderId="13" xfId="30" applyFont="1" applyBorder="1" applyAlignment="1">
      <alignment vertical="center"/>
    </xf>
    <xf numFmtId="0" fontId="9" fillId="0" borderId="4" xfId="30" applyFont="1" applyFill="1" applyBorder="1" applyAlignment="1">
      <alignment vertical="center"/>
    </xf>
    <xf numFmtId="0" fontId="9" fillId="0" borderId="4" xfId="30" applyFont="1" applyFill="1" applyBorder="1" applyAlignment="1">
      <alignment horizontal="left" vertical="center"/>
    </xf>
    <xf numFmtId="0" fontId="3" fillId="0" borderId="4" xfId="30" applyFont="1" applyFill="1" applyBorder="1" applyAlignment="1">
      <alignment horizontal="center" vertical="center"/>
    </xf>
    <xf numFmtId="0" fontId="9" fillId="0" borderId="4" xfId="30" applyFont="1" applyFill="1" applyBorder="1" applyAlignment="1">
      <alignment horizontal="center" vertical="center"/>
    </xf>
    <xf numFmtId="0" fontId="3" fillId="0" borderId="3" xfId="30" applyFont="1" applyFill="1" applyBorder="1" applyAlignment="1">
      <alignment horizontal="center" vertical="center"/>
    </xf>
    <xf numFmtId="0" fontId="32" fillId="0" borderId="10" xfId="30" applyNumberFormat="1" applyFont="1" applyFill="1" applyBorder="1" applyAlignment="1">
      <alignment horizontal="center" vertical="center"/>
    </xf>
    <xf numFmtId="0" fontId="32" fillId="2" borderId="10" xfId="30" applyNumberFormat="1" applyFont="1" applyFill="1" applyBorder="1" applyAlignment="1" applyProtection="1">
      <alignment horizontal="center" vertical="center"/>
      <protection locked="0"/>
    </xf>
    <xf numFmtId="0" fontId="4" fillId="2" borderId="10" xfId="30" applyNumberFormat="1" applyFont="1" applyFill="1" applyBorder="1" applyAlignment="1">
      <alignment horizontal="center" vertical="center"/>
    </xf>
    <xf numFmtId="0" fontId="32" fillId="0" borderId="8" xfId="30" applyNumberFormat="1" applyFont="1" applyFill="1" applyBorder="1" applyAlignment="1">
      <alignment horizontal="center" vertical="center"/>
    </xf>
    <xf numFmtId="0" fontId="32" fillId="2" borderId="8" xfId="30" applyNumberFormat="1" applyFont="1" applyFill="1" applyBorder="1" applyAlignment="1" applyProtection="1">
      <alignment horizontal="center" vertical="center"/>
      <protection locked="0"/>
    </xf>
    <xf numFmtId="0" fontId="4" fillId="2" borderId="8" xfId="30" applyNumberFormat="1" applyFont="1" applyFill="1" applyBorder="1" applyAlignment="1">
      <alignment horizontal="center" vertical="center"/>
    </xf>
    <xf numFmtId="0" fontId="1" fillId="2" borderId="8" xfId="30" applyFont="1" applyFill="1" applyBorder="1" applyAlignment="1" applyProtection="1">
      <alignment horizontal="center" vertical="center"/>
      <protection locked="0"/>
    </xf>
    <xf numFmtId="0" fontId="3" fillId="0" borderId="15" xfId="30" applyFont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/>
    </xf>
    <xf numFmtId="0" fontId="8" fillId="0" borderId="15" xfId="30" applyFont="1" applyBorder="1" applyAlignment="1">
      <alignment vertical="center"/>
    </xf>
    <xf numFmtId="0" fontId="9" fillId="0" borderId="15" xfId="30" applyFont="1" applyFill="1" applyBorder="1" applyAlignment="1">
      <alignment vertical="center"/>
    </xf>
    <xf numFmtId="0" fontId="9" fillId="0" borderId="15" xfId="30" applyFont="1" applyFill="1" applyBorder="1" applyAlignment="1">
      <alignment horizontal="left" vertical="center"/>
    </xf>
    <xf numFmtId="0" fontId="9" fillId="0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vertical="center" wrapText="1"/>
    </xf>
    <xf numFmtId="0" fontId="1" fillId="2" borderId="15" xfId="30" applyNumberFormat="1" applyFont="1" applyFill="1" applyBorder="1" applyAlignment="1">
      <alignment horizontal="center" vertical="center" wrapText="1"/>
    </xf>
    <xf numFmtId="0" fontId="1" fillId="8" borderId="15" xfId="30" applyFont="1" applyFill="1" applyBorder="1" applyAlignment="1">
      <alignment horizontal="center" vertical="center" wrapText="1"/>
    </xf>
    <xf numFmtId="2" fontId="1" fillId="2" borderId="15" xfId="30" applyNumberFormat="1" applyFont="1" applyFill="1" applyBorder="1" applyAlignment="1">
      <alignment horizontal="center" vertical="center"/>
    </xf>
    <xf numFmtId="0" fontId="32" fillId="0" borderId="15" xfId="30" applyNumberFormat="1" applyFont="1" applyFill="1" applyBorder="1" applyAlignment="1">
      <alignment horizontal="center" vertical="center"/>
    </xf>
    <xf numFmtId="0" fontId="32" fillId="2" borderId="15" xfId="30" applyNumberFormat="1" applyFont="1" applyFill="1" applyBorder="1" applyAlignment="1" applyProtection="1">
      <alignment horizontal="center" vertical="center"/>
      <protection locked="0"/>
    </xf>
    <xf numFmtId="0" fontId="4" fillId="2" borderId="15" xfId="30" applyNumberFormat="1" applyFont="1" applyFill="1" applyBorder="1" applyAlignment="1">
      <alignment horizontal="center" vertical="center"/>
    </xf>
    <xf numFmtId="0" fontId="1" fillId="2" borderId="15" xfId="30" applyFont="1" applyFill="1" applyBorder="1" applyAlignment="1" applyProtection="1">
      <alignment horizontal="center" vertical="center"/>
      <protection locked="0"/>
    </xf>
    <xf numFmtId="0" fontId="1" fillId="2" borderId="15" xfId="30" applyFont="1" applyFill="1" applyBorder="1" applyAlignment="1">
      <alignment vertical="center"/>
    </xf>
    <xf numFmtId="0" fontId="13" fillId="0" borderId="15" xfId="30" applyBorder="1" applyAlignment="1">
      <alignment vertical="center"/>
    </xf>
    <xf numFmtId="0" fontId="1" fillId="0" borderId="17" xfId="30" applyFont="1" applyFill="1" applyBorder="1" applyAlignment="1">
      <alignment horizontal="center" vertical="center"/>
    </xf>
    <xf numFmtId="0" fontId="1" fillId="0" borderId="8" xfId="30" applyFont="1" applyFill="1" applyBorder="1" applyAlignment="1">
      <alignment vertical="center" wrapText="1"/>
    </xf>
    <xf numFmtId="0" fontId="1" fillId="0" borderId="8" xfId="30" applyNumberFormat="1" applyFont="1" applyFill="1" applyBorder="1" applyAlignment="1">
      <alignment horizontal="center" vertical="center" wrapText="1"/>
    </xf>
    <xf numFmtId="0" fontId="1" fillId="9" borderId="8" xfId="30" applyFont="1" applyFill="1" applyBorder="1" applyAlignment="1">
      <alignment horizontal="center" vertical="center" wrapText="1"/>
    </xf>
    <xf numFmtId="2" fontId="1" fillId="0" borderId="8" xfId="30" applyNumberFormat="1" applyFont="1" applyFill="1" applyBorder="1" applyAlignment="1">
      <alignment horizontal="center" vertical="center"/>
    </xf>
    <xf numFmtId="0" fontId="32" fillId="0" borderId="8" xfId="30" applyNumberFormat="1" applyFont="1" applyFill="1" applyBorder="1" applyAlignment="1" applyProtection="1">
      <alignment horizontal="center" vertical="center"/>
      <protection locked="0"/>
    </xf>
    <xf numFmtId="0" fontId="1" fillId="0" borderId="8" xfId="30" applyFont="1" applyFill="1" applyBorder="1" applyAlignment="1">
      <alignment horizontal="center" vertical="center"/>
    </xf>
    <xf numFmtId="0" fontId="1" fillId="0" borderId="15" xfId="30" applyFont="1" applyFill="1" applyBorder="1" applyAlignment="1">
      <alignment horizontal="center" vertical="center"/>
    </xf>
    <xf numFmtId="0" fontId="1" fillId="0" borderId="15" xfId="30" applyFont="1" applyFill="1" applyBorder="1" applyAlignment="1">
      <alignment vertical="center" wrapText="1"/>
    </xf>
    <xf numFmtId="0" fontId="1" fillId="0" borderId="15" xfId="30" applyNumberFormat="1" applyFont="1" applyFill="1" applyBorder="1" applyAlignment="1">
      <alignment horizontal="center" vertical="center" wrapText="1"/>
    </xf>
    <xf numFmtId="0" fontId="1" fillId="9" borderId="15" xfId="30" applyFont="1" applyFill="1" applyBorder="1" applyAlignment="1">
      <alignment horizontal="center" vertical="center" wrapText="1"/>
    </xf>
    <xf numFmtId="2" fontId="1" fillId="0" borderId="15" xfId="30" applyNumberFormat="1" applyFont="1" applyFill="1" applyBorder="1" applyAlignment="1">
      <alignment horizontal="center" vertical="center"/>
    </xf>
    <xf numFmtId="0" fontId="32" fillId="0" borderId="15" xfId="30" applyNumberFormat="1" applyFont="1" applyFill="1" applyBorder="1" applyAlignment="1" applyProtection="1">
      <alignment horizontal="center" vertical="center"/>
      <protection locked="0"/>
    </xf>
    <xf numFmtId="0" fontId="32" fillId="10" borderId="15" xfId="30" applyNumberFormat="1" applyFont="1" applyFill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/>
    </xf>
    <xf numFmtId="0" fontId="3" fillId="0" borderId="2" xfId="30" applyFont="1" applyFill="1" applyBorder="1" applyAlignment="1">
      <alignment horizontal="center"/>
    </xf>
    <xf numFmtId="0" fontId="3" fillId="0" borderId="15" xfId="30" applyFont="1" applyFill="1" applyBorder="1" applyAlignment="1">
      <alignment horizontal="center" vertical="center"/>
    </xf>
    <xf numFmtId="1" fontId="1" fillId="2" borderId="15" xfId="30" applyNumberFormat="1" applyFont="1" applyFill="1" applyBorder="1" applyAlignment="1">
      <alignment horizontal="center" vertical="center"/>
    </xf>
    <xf numFmtId="0" fontId="1" fillId="2" borderId="10" xfId="30" applyFont="1" applyFill="1" applyBorder="1" applyAlignment="1">
      <alignment vertical="center" wrapText="1"/>
    </xf>
    <xf numFmtId="0" fontId="1" fillId="2" borderId="10" xfId="30" applyNumberFormat="1" applyFont="1" applyFill="1" applyBorder="1" applyAlignment="1">
      <alignment horizontal="center" vertical="center" wrapText="1"/>
    </xf>
    <xf numFmtId="0" fontId="1" fillId="9" borderId="18" xfId="30" applyFont="1" applyFill="1" applyBorder="1" applyAlignment="1">
      <alignment horizontal="center" vertical="center" wrapText="1"/>
    </xf>
    <xf numFmtId="0" fontId="32" fillId="0" borderId="0" xfId="30" applyNumberFormat="1" applyFont="1" applyFill="1" applyBorder="1" applyAlignment="1">
      <alignment horizontal="center" vertical="center"/>
    </xf>
    <xf numFmtId="0" fontId="13" fillId="0" borderId="0" xfId="30" applyFill="1" applyBorder="1" applyAlignment="1">
      <alignment vertical="center"/>
    </xf>
    <xf numFmtId="0" fontId="1" fillId="0" borderId="0" xfId="28" applyNumberFormat="1" applyFont="1" applyFill="1" applyBorder="1" applyAlignment="1" applyProtection="1">
      <alignment horizontal="center" vertical="center"/>
    </xf>
    <xf numFmtId="0" fontId="32" fillId="0" borderId="0" xfId="30" applyNumberFormat="1" applyFont="1" applyFill="1" applyBorder="1" applyAlignment="1" applyProtection="1">
      <alignment horizontal="center" vertical="center"/>
      <protection locked="0"/>
    </xf>
    <xf numFmtId="0" fontId="4" fillId="0" borderId="0" xfId="30" applyNumberFormat="1" applyFont="1" applyFill="1" applyBorder="1" applyAlignment="1">
      <alignment horizontal="center" vertical="center"/>
    </xf>
    <xf numFmtId="1" fontId="1" fillId="0" borderId="0" xfId="30" applyNumberFormat="1" applyFont="1" applyFill="1" applyBorder="1" applyAlignment="1">
      <alignment horizontal="center" vertical="center"/>
    </xf>
    <xf numFmtId="0" fontId="13" fillId="0" borderId="0" xfId="30" applyFill="1" applyBorder="1" applyAlignment="1">
      <alignment horizontal="left"/>
    </xf>
    <xf numFmtId="0" fontId="13" fillId="0" borderId="0" xfId="30" applyFill="1" applyBorder="1" applyAlignment="1">
      <alignment horizontal="center"/>
    </xf>
    <xf numFmtId="0" fontId="1" fillId="2" borderId="29" xfId="30" applyFont="1" applyFill="1" applyBorder="1" applyAlignment="1">
      <alignment horizontal="center" vertical="center"/>
    </xf>
    <xf numFmtId="0" fontId="13" fillId="0" borderId="0" xfId="30" applyFill="1" applyAlignment="1">
      <alignment horizontal="left"/>
    </xf>
    <xf numFmtId="0" fontId="13" fillId="0" borderId="0" xfId="30" applyFill="1" applyAlignment="1">
      <alignment horizontal="center"/>
    </xf>
    <xf numFmtId="0" fontId="1" fillId="26" borderId="15" xfId="28" applyNumberFormat="1" applyFont="1" applyFill="1" applyBorder="1" applyAlignment="1" applyProtection="1">
      <alignment horizontal="center" vertical="center"/>
    </xf>
    <xf numFmtId="0" fontId="1" fillId="27" borderId="10" xfId="28" applyNumberFormat="1" applyFont="1" applyFill="1" applyBorder="1" applyAlignment="1" applyProtection="1">
      <alignment horizontal="center" vertical="center"/>
    </xf>
    <xf numFmtId="0" fontId="1" fillId="27" borderId="8" xfId="28" applyNumberFormat="1" applyFont="1" applyFill="1" applyBorder="1" applyAlignment="1" applyProtection="1">
      <alignment horizontal="center" vertical="center"/>
    </xf>
    <xf numFmtId="0" fontId="1" fillId="26" borderId="8" xfId="28" applyNumberFormat="1" applyFont="1" applyFill="1" applyBorder="1" applyAlignment="1" applyProtection="1">
      <alignment horizontal="center" vertical="center"/>
    </xf>
    <xf numFmtId="0" fontId="1" fillId="26" borderId="10" xfId="28" applyNumberFormat="1" applyFont="1" applyFill="1" applyBorder="1" applyAlignment="1" applyProtection="1">
      <alignment horizontal="center" vertical="center"/>
    </xf>
    <xf numFmtId="0" fontId="1" fillId="2" borderId="20" xfId="30" applyNumberFormat="1" applyFont="1" applyFill="1" applyBorder="1" applyAlignment="1">
      <alignment horizontal="center" wrapText="1"/>
    </xf>
    <xf numFmtId="0" fontId="1" fillId="2" borderId="2" xfId="30" applyNumberFormat="1" applyFont="1" applyFill="1" applyBorder="1" applyAlignment="1">
      <alignment horizontal="center" wrapText="1"/>
    </xf>
    <xf numFmtId="0" fontId="1" fillId="2" borderId="18" xfId="3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7" borderId="15" xfId="28" applyNumberFormat="1" applyFont="1" applyFill="1" applyBorder="1" applyAlignment="1" applyProtection="1">
      <alignment horizontal="center" vertical="center"/>
    </xf>
    <xf numFmtId="0" fontId="1" fillId="2" borderId="18" xfId="3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5" xfId="28" applyNumberFormat="1" applyFont="1" applyFill="1" applyBorder="1" applyAlignment="1" applyProtection="1">
      <alignment horizontal="center" vertical="center"/>
    </xf>
    <xf numFmtId="0" fontId="1" fillId="0" borderId="10" xfId="28" applyNumberFormat="1" applyFont="1" applyFill="1" applyBorder="1" applyAlignment="1" applyProtection="1">
      <alignment horizontal="center" vertical="center"/>
    </xf>
    <xf numFmtId="0" fontId="1" fillId="0" borderId="8" xfId="28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5" xfId="30" applyFont="1" applyFill="1" applyBorder="1" applyAlignment="1">
      <alignment vertical="center" wrapText="1"/>
    </xf>
    <xf numFmtId="0" fontId="3" fillId="0" borderId="15" xfId="30" applyFont="1" applyFill="1" applyBorder="1" applyAlignment="1">
      <alignment horizontal="center" vertical="center"/>
    </xf>
    <xf numFmtId="0" fontId="3" fillId="0" borderId="16" xfId="30" applyFont="1" applyFill="1" applyBorder="1" applyAlignment="1">
      <alignment horizontal="center" vertical="center"/>
    </xf>
    <xf numFmtId="0" fontId="1" fillId="28" borderId="8" xfId="28" applyNumberFormat="1" applyFont="1" applyFill="1" applyBorder="1" applyAlignment="1" applyProtection="1">
      <alignment horizontal="center" vertical="center"/>
    </xf>
    <xf numFmtId="0" fontId="1" fillId="28" borderId="10" xfId="28" applyNumberFormat="1" applyFont="1" applyFill="1" applyBorder="1" applyAlignment="1" applyProtection="1">
      <alignment horizontal="center" vertical="center"/>
    </xf>
    <xf numFmtId="0" fontId="1" fillId="29" borderId="10" xfId="28" applyNumberFormat="1" applyFont="1" applyFill="1" applyBorder="1" applyAlignment="1" applyProtection="1">
      <alignment horizontal="center" vertical="center"/>
    </xf>
    <xf numFmtId="0" fontId="1" fillId="29" borderId="8" xfId="28" applyNumberFormat="1" applyFont="1" applyFill="1" applyBorder="1" applyAlignment="1" applyProtection="1">
      <alignment horizontal="center" vertical="center"/>
    </xf>
    <xf numFmtId="0" fontId="1" fillId="29" borderId="18" xfId="28" applyNumberFormat="1" applyFont="1" applyFill="1" applyBorder="1" applyAlignment="1" applyProtection="1">
      <alignment horizontal="center" vertical="center"/>
    </xf>
    <xf numFmtId="0" fontId="1" fillId="10" borderId="17" xfId="28" applyNumberFormat="1" applyFont="1" applyFill="1" applyBorder="1" applyAlignment="1" applyProtection="1">
      <alignment horizontal="center" vertical="center"/>
    </xf>
    <xf numFmtId="0" fontId="1" fillId="28" borderId="15" xfId="28" applyNumberFormat="1" applyFont="1" applyFill="1" applyBorder="1" applyAlignment="1" applyProtection="1">
      <alignment horizontal="center" vertical="center"/>
    </xf>
    <xf numFmtId="0" fontId="1" fillId="29" borderId="15" xfId="28" applyNumberFormat="1" applyFont="1" applyFill="1" applyBorder="1" applyAlignment="1" applyProtection="1">
      <alignment horizontal="center" vertical="center"/>
    </xf>
    <xf numFmtId="0" fontId="3" fillId="0" borderId="2" xfId="30" applyFont="1" applyFill="1" applyBorder="1" applyAlignment="1">
      <alignment horizontal="center" wrapText="1"/>
    </xf>
    <xf numFmtId="0" fontId="3" fillId="0" borderId="2" xfId="30" applyFont="1" applyFill="1" applyBorder="1" applyAlignment="1">
      <alignment horizontal="center"/>
    </xf>
    <xf numFmtId="0" fontId="3" fillId="0" borderId="16" xfId="30" applyFont="1" applyFill="1" applyBorder="1" applyAlignment="1">
      <alignment horizontal="center" vertical="center" wrapText="1"/>
    </xf>
    <xf numFmtId="0" fontId="3" fillId="0" borderId="16" xfId="30" applyFont="1" applyFill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 wrapText="1"/>
    </xf>
    <xf numFmtId="0" fontId="3" fillId="0" borderId="15" xfId="30" applyFont="1" applyFill="1" applyBorder="1" applyAlignment="1">
      <alignment horizontal="center" vertical="center"/>
    </xf>
    <xf numFmtId="0" fontId="1" fillId="25" borderId="30" xfId="30" applyFont="1" applyFill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Good" xfId="28"/>
    <cellStyle name="Excel Built-in Neutra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90"/>
  <sheetViews>
    <sheetView topLeftCell="A17" zoomScale="125" workbookViewId="0">
      <selection activeCell="A19" sqref="A19:R29"/>
    </sheetView>
  </sheetViews>
  <sheetFormatPr baseColWidth="10" defaultColWidth="9.33203125" defaultRowHeight="12"/>
  <cols>
    <col min="1" max="1" width="4.5" style="1" customWidth="1"/>
    <col min="2" max="2" width="12.33203125" style="1" customWidth="1"/>
    <col min="3" max="3" width="11.33203125" style="1" customWidth="1"/>
    <col min="4" max="4" width="13.1640625" style="2" bestFit="1" customWidth="1"/>
    <col min="5" max="5" width="8.6640625" style="2" customWidth="1"/>
    <col min="6" max="6" width="8.5" style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2.83203125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55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77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78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78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78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55"/>
      <c r="F12" s="13"/>
      <c r="G12" s="13"/>
      <c r="H12" s="199"/>
      <c r="I12" s="199"/>
      <c r="J12" s="199"/>
      <c r="K12" s="13"/>
      <c r="L12" s="200"/>
      <c r="M12" s="200"/>
      <c r="N12" s="200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" customHeight="1">
      <c r="A17" s="78"/>
      <c r="B17" s="6" t="s">
        <v>6</v>
      </c>
      <c r="C17" s="6"/>
      <c r="D17" s="79"/>
      <c r="E17" s="79"/>
      <c r="F17" s="7"/>
      <c r="G17" s="7"/>
      <c r="H17" s="7"/>
      <c r="I17" s="6"/>
      <c r="J17" s="6"/>
      <c r="K17" s="6" t="s">
        <v>38</v>
      </c>
      <c r="L17" s="4" t="s">
        <v>7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" customHeight="1" thickBot="1">
      <c r="A18" s="4"/>
      <c r="B18" s="5" t="s">
        <v>5</v>
      </c>
      <c r="C18" s="6"/>
      <c r="D18" s="7"/>
      <c r="E18" s="7"/>
      <c r="F18" s="6"/>
      <c r="G18" s="8"/>
      <c r="H18" s="6"/>
      <c r="I18" s="6"/>
      <c r="J18" s="6"/>
      <c r="K18" s="6" t="s">
        <v>8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" customHeight="1" thickTop="1" thickBot="1">
      <c r="A19" s="107" t="s">
        <v>39</v>
      </c>
      <c r="B19" s="108" t="s">
        <v>40</v>
      </c>
      <c r="C19" s="108" t="s">
        <v>41</v>
      </c>
      <c r="D19" s="108" t="s">
        <v>34</v>
      </c>
      <c r="E19" s="108" t="s">
        <v>55</v>
      </c>
      <c r="F19" s="108" t="s">
        <v>42</v>
      </c>
      <c r="G19" s="108" t="s">
        <v>43</v>
      </c>
      <c r="H19" s="201" t="s">
        <v>44</v>
      </c>
      <c r="I19" s="201"/>
      <c r="J19" s="201"/>
      <c r="K19" s="108" t="s">
        <v>45</v>
      </c>
      <c r="L19" s="202" t="s">
        <v>46</v>
      </c>
      <c r="M19" s="202"/>
      <c r="N19" s="202"/>
      <c r="O19" s="108" t="s">
        <v>45</v>
      </c>
      <c r="P19" s="108" t="s">
        <v>47</v>
      </c>
      <c r="Q19" s="109" t="s">
        <v>48</v>
      </c>
      <c r="R19" s="124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" customHeight="1" thickBot="1">
      <c r="A20" s="110" t="s">
        <v>49</v>
      </c>
      <c r="B20" s="111"/>
      <c r="C20" s="111"/>
      <c r="D20" s="112"/>
      <c r="E20" s="112"/>
      <c r="F20" s="113"/>
      <c r="G20" s="114"/>
      <c r="H20" s="115">
        <v>1</v>
      </c>
      <c r="I20" s="115">
        <v>2</v>
      </c>
      <c r="J20" s="115">
        <v>3</v>
      </c>
      <c r="K20" s="113" t="s">
        <v>44</v>
      </c>
      <c r="L20" s="115">
        <v>1</v>
      </c>
      <c r="M20" s="115">
        <v>2</v>
      </c>
      <c r="N20" s="115">
        <v>3</v>
      </c>
      <c r="O20" s="113" t="s">
        <v>50</v>
      </c>
      <c r="P20" s="114"/>
      <c r="Q20" s="115" t="s">
        <v>51</v>
      </c>
      <c r="R20" s="124" t="s">
        <v>52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" customHeight="1" thickTop="1" thickBot="1">
      <c r="A21" s="88"/>
      <c r="B21" s="89" t="s">
        <v>66</v>
      </c>
      <c r="C21" s="89" t="s">
        <v>69</v>
      </c>
      <c r="D21" s="90" t="s">
        <v>29</v>
      </c>
      <c r="E21" s="180" t="s">
        <v>2</v>
      </c>
      <c r="F21" s="91">
        <v>69</v>
      </c>
      <c r="G21" s="92">
        <v>66.7</v>
      </c>
      <c r="H21" s="192">
        <v>25</v>
      </c>
      <c r="I21" s="192">
        <v>27</v>
      </c>
      <c r="J21" s="193">
        <v>31</v>
      </c>
      <c r="K21" s="116">
        <v>27</v>
      </c>
      <c r="L21" s="191">
        <v>32</v>
      </c>
      <c r="M21" s="194">
        <v>35</v>
      </c>
      <c r="N21" s="191">
        <v>36</v>
      </c>
      <c r="O21" s="117">
        <v>36</v>
      </c>
      <c r="P21" s="118">
        <f>K21+O21</f>
        <v>63</v>
      </c>
      <c r="Q21" s="133">
        <f>P21*10^(0.89726074*LOG10(148.026/G21)^2)</f>
        <v>80.702835458533173</v>
      </c>
      <c r="R21" s="90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" customHeight="1" thickTop="1" thickBot="1">
      <c r="A22" s="93"/>
      <c r="B22" s="94" t="s">
        <v>70</v>
      </c>
      <c r="C22" s="94" t="s">
        <v>71</v>
      </c>
      <c r="D22" s="95" t="s">
        <v>30</v>
      </c>
      <c r="E22" s="95" t="s">
        <v>3</v>
      </c>
      <c r="F22" s="91" t="s">
        <v>33</v>
      </c>
      <c r="G22" s="96">
        <v>77.3</v>
      </c>
      <c r="H22" s="191">
        <v>17</v>
      </c>
      <c r="I22" s="191">
        <v>19</v>
      </c>
      <c r="J22" s="191">
        <v>22</v>
      </c>
      <c r="K22" s="119">
        <v>22</v>
      </c>
      <c r="L22" s="191">
        <v>32</v>
      </c>
      <c r="M22" s="191">
        <v>35</v>
      </c>
      <c r="N22" s="191">
        <v>39</v>
      </c>
      <c r="O22" s="120">
        <v>39</v>
      </c>
      <c r="P22" s="118">
        <f t="shared" ref="P22:P27" si="0">K22+O22</f>
        <v>61</v>
      </c>
      <c r="Q22" s="133">
        <f>P22*10^(0.794358141*LOG10(174.393/G22)^2)</f>
        <v>76.649643958661173</v>
      </c>
      <c r="R22" s="1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" customHeight="1" thickTop="1" thickBot="1">
      <c r="A23" s="93"/>
      <c r="B23" s="94" t="s">
        <v>58</v>
      </c>
      <c r="C23" s="94" t="s">
        <v>59</v>
      </c>
      <c r="D23" s="95" t="s">
        <v>29</v>
      </c>
      <c r="E23" s="187" t="s">
        <v>2</v>
      </c>
      <c r="F23" s="91">
        <v>63</v>
      </c>
      <c r="G23" s="96">
        <v>59</v>
      </c>
      <c r="H23" s="191">
        <v>27</v>
      </c>
      <c r="I23" s="194">
        <v>29</v>
      </c>
      <c r="J23" s="191">
        <v>30</v>
      </c>
      <c r="K23" s="119">
        <v>30</v>
      </c>
      <c r="L23" s="191">
        <v>37</v>
      </c>
      <c r="M23" s="191">
        <v>39</v>
      </c>
      <c r="N23" s="192">
        <v>42</v>
      </c>
      <c r="O23" s="120">
        <v>42</v>
      </c>
      <c r="P23" s="118">
        <f t="shared" si="0"/>
        <v>72</v>
      </c>
      <c r="Q23" s="133">
        <f t="shared" ref="Q23:Q27" si="1">P23*10^(0.794358141*LOG10(174.393/G23)^2)</f>
        <v>107.97224095233963</v>
      </c>
      <c r="R23" s="98"/>
    </row>
    <row r="24" spans="1:33" ht="14" customHeight="1" thickTop="1" thickBot="1">
      <c r="A24" s="93"/>
      <c r="B24" s="141" t="s">
        <v>56</v>
      </c>
      <c r="C24" s="141" t="s">
        <v>57</v>
      </c>
      <c r="D24" s="142" t="s">
        <v>29</v>
      </c>
      <c r="E24" s="149" t="s">
        <v>2</v>
      </c>
      <c r="F24" s="99">
        <v>75</v>
      </c>
      <c r="G24" s="96">
        <v>69.5</v>
      </c>
      <c r="H24" s="191">
        <v>28</v>
      </c>
      <c r="I24" s="191">
        <v>31</v>
      </c>
      <c r="J24" s="194">
        <v>33</v>
      </c>
      <c r="K24" s="119">
        <v>31</v>
      </c>
      <c r="L24" s="192">
        <v>38</v>
      </c>
      <c r="M24" s="191">
        <v>41</v>
      </c>
      <c r="N24" s="192">
        <v>44</v>
      </c>
      <c r="O24" s="120">
        <v>44</v>
      </c>
      <c r="P24" s="118">
        <f t="shared" si="0"/>
        <v>75</v>
      </c>
      <c r="Q24" s="133">
        <f t="shared" si="1"/>
        <v>100.43130460637676</v>
      </c>
      <c r="R24" s="122"/>
      <c r="S24" s="9"/>
    </row>
    <row r="25" spans="1:33" ht="14" customHeight="1" thickTop="1" thickBot="1">
      <c r="A25" s="93"/>
      <c r="B25" s="94" t="s">
        <v>60</v>
      </c>
      <c r="C25" s="94" t="s">
        <v>61</v>
      </c>
      <c r="D25" s="98" t="s">
        <v>31</v>
      </c>
      <c r="E25" s="95" t="s">
        <v>2</v>
      </c>
      <c r="F25" s="91" t="s">
        <v>33</v>
      </c>
      <c r="G25" s="96">
        <v>91.8</v>
      </c>
      <c r="H25" s="191">
        <v>30</v>
      </c>
      <c r="I25" s="194">
        <v>34</v>
      </c>
      <c r="J25" s="194">
        <v>34</v>
      </c>
      <c r="K25" s="119">
        <v>30</v>
      </c>
      <c r="L25" s="191">
        <v>38</v>
      </c>
      <c r="M25" s="193">
        <v>41</v>
      </c>
      <c r="N25" s="191">
        <v>41</v>
      </c>
      <c r="O25" s="120">
        <v>41</v>
      </c>
      <c r="P25" s="118">
        <f t="shared" si="0"/>
        <v>71</v>
      </c>
      <c r="Q25" s="133">
        <f t="shared" si="1"/>
        <v>81.837629418578615</v>
      </c>
      <c r="R25" s="98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" customHeight="1" thickTop="1" thickBot="1">
      <c r="A26" s="140"/>
      <c r="B26" s="94" t="s">
        <v>62</v>
      </c>
      <c r="C26" s="94" t="s">
        <v>63</v>
      </c>
      <c r="D26" s="98" t="s">
        <v>29</v>
      </c>
      <c r="E26" s="187" t="s">
        <v>4</v>
      </c>
      <c r="F26" s="143">
        <v>48</v>
      </c>
      <c r="G26" s="144">
        <v>47.5</v>
      </c>
      <c r="H26" s="191">
        <v>32</v>
      </c>
      <c r="I26" s="191">
        <v>35</v>
      </c>
      <c r="J26" s="191">
        <v>38</v>
      </c>
      <c r="K26" s="119">
        <v>38</v>
      </c>
      <c r="L26" s="191">
        <v>48</v>
      </c>
      <c r="M26" s="192">
        <v>51</v>
      </c>
      <c r="N26" s="191">
        <v>54</v>
      </c>
      <c r="O26" s="145">
        <v>54</v>
      </c>
      <c r="P26" s="118">
        <f t="shared" si="0"/>
        <v>92</v>
      </c>
      <c r="Q26" s="133">
        <f t="shared" si="1"/>
        <v>164.89941406301466</v>
      </c>
      <c r="R26" s="146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" customHeight="1" thickTop="1" thickBot="1">
      <c r="A27" s="140"/>
      <c r="B27" s="141" t="s">
        <v>72</v>
      </c>
      <c r="C27" s="141" t="s">
        <v>73</v>
      </c>
      <c r="D27" s="142" t="s">
        <v>32</v>
      </c>
      <c r="E27" s="142" t="s">
        <v>2</v>
      </c>
      <c r="F27" s="143" t="s">
        <v>33</v>
      </c>
      <c r="G27" s="144">
        <v>78.900000000000006</v>
      </c>
      <c r="H27" s="191">
        <v>40</v>
      </c>
      <c r="I27" s="191">
        <v>45</v>
      </c>
      <c r="J27" s="194">
        <v>49</v>
      </c>
      <c r="K27" s="119">
        <v>45</v>
      </c>
      <c r="L27" s="191">
        <v>55</v>
      </c>
      <c r="M27" s="192">
        <v>60</v>
      </c>
      <c r="N27" s="194">
        <v>65</v>
      </c>
      <c r="O27" s="145">
        <v>60</v>
      </c>
      <c r="P27" s="118">
        <f t="shared" si="0"/>
        <v>105</v>
      </c>
      <c r="Q27" s="133">
        <f t="shared" si="1"/>
        <v>130.4480758628016</v>
      </c>
      <c r="R27" s="146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4" customHeight="1" thickTop="1" thickBot="1">
      <c r="A28" s="140"/>
      <c r="B28" s="141" t="s">
        <v>0</v>
      </c>
      <c r="C28" s="141" t="s">
        <v>1</v>
      </c>
      <c r="D28" s="142" t="s">
        <v>29</v>
      </c>
      <c r="E28" s="142" t="s">
        <v>2</v>
      </c>
      <c r="F28" s="143">
        <v>69</v>
      </c>
      <c r="G28" s="144">
        <v>62.9</v>
      </c>
      <c r="H28" s="191">
        <v>25</v>
      </c>
      <c r="I28" s="191">
        <v>30</v>
      </c>
      <c r="J28" s="194">
        <v>35</v>
      </c>
      <c r="K28" s="119">
        <v>30</v>
      </c>
      <c r="L28" s="191">
        <v>50</v>
      </c>
      <c r="M28" s="193">
        <v>55</v>
      </c>
      <c r="N28" s="191">
        <v>57</v>
      </c>
      <c r="O28" s="145">
        <v>57</v>
      </c>
      <c r="P28" s="118">
        <f t="shared" ref="P28" si="2">K28+O28</f>
        <v>87</v>
      </c>
      <c r="Q28" s="133">
        <f t="shared" ref="Q28" si="3">P28*10^(0.794358141*LOG10(174.393/G28)^2)</f>
        <v>124.54482169763621</v>
      </c>
      <c r="R28" s="146"/>
      <c r="S28" s="82"/>
    </row>
    <row r="29" spans="1:33" ht="14" customHeight="1" thickTop="1" thickBot="1">
      <c r="A29" s="93"/>
      <c r="B29" s="97" t="s">
        <v>64</v>
      </c>
      <c r="C29" s="182" t="s">
        <v>65</v>
      </c>
      <c r="D29" s="179" t="s">
        <v>31</v>
      </c>
      <c r="E29" s="169" t="s">
        <v>4</v>
      </c>
      <c r="F29" s="99" t="s">
        <v>33</v>
      </c>
      <c r="G29" s="100">
        <v>88.6</v>
      </c>
      <c r="H29" s="195">
        <v>48</v>
      </c>
      <c r="I29" s="194">
        <v>50</v>
      </c>
      <c r="J29" s="191">
        <v>50</v>
      </c>
      <c r="K29" s="119">
        <v>50</v>
      </c>
      <c r="L29" s="192">
        <v>64</v>
      </c>
      <c r="M29" s="191">
        <v>67</v>
      </c>
      <c r="N29" s="192">
        <v>70</v>
      </c>
      <c r="O29" s="120">
        <v>70</v>
      </c>
      <c r="P29" s="118">
        <f>K29+O29</f>
        <v>120</v>
      </c>
      <c r="Q29" s="133">
        <f t="shared" ref="Q29:Q30" si="4">P29*10^(0.89726074*LOG10(148.026/G29)^2)</f>
        <v>132.97280474321772</v>
      </c>
      <c r="R29" s="122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4" customHeight="1" thickTop="1" thickBot="1">
      <c r="A30" s="93"/>
      <c r="B30" s="188"/>
      <c r="C30" s="130"/>
      <c r="D30" s="131"/>
      <c r="E30" s="131"/>
      <c r="F30" s="132"/>
      <c r="G30" s="133"/>
      <c r="H30" s="184"/>
      <c r="I30" s="196"/>
      <c r="J30" s="186"/>
      <c r="K30" s="119"/>
      <c r="L30" s="185"/>
      <c r="M30" s="185"/>
      <c r="N30" s="186"/>
      <c r="O30" s="120"/>
      <c r="P30" s="118">
        <f>K30+O30</f>
        <v>0</v>
      </c>
      <c r="Q30" s="133" t="e">
        <f t="shared" si="4"/>
        <v>#DIV/0!</v>
      </c>
      <c r="R30" s="98" t="s">
        <v>28</v>
      </c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4" customHeight="1">
      <c r="B31" s="75"/>
      <c r="C31" s="75"/>
      <c r="F31" s="75"/>
      <c r="S31" s="82"/>
    </row>
    <row r="32" spans="1:33" ht="14" customHeight="1">
      <c r="B32" s="75"/>
      <c r="C32" s="75"/>
      <c r="F32" s="75"/>
      <c r="S32" s="82"/>
    </row>
    <row r="33" spans="2:19" ht="14" customHeight="1">
      <c r="B33" s="75"/>
      <c r="C33" s="75"/>
      <c r="F33" s="75"/>
      <c r="S33" s="82"/>
    </row>
    <row r="34" spans="2:19" ht="14" customHeight="1">
      <c r="B34" s="75"/>
      <c r="C34" s="75"/>
      <c r="F34" s="75"/>
      <c r="S34" s="82"/>
    </row>
    <row r="35" spans="2:19">
      <c r="B35" s="75"/>
      <c r="C35" s="75"/>
      <c r="F35" s="75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sortState ref="B23:E30">
    <sortCondition ref="E23:E30"/>
  </sortState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90"/>
  <sheetViews>
    <sheetView tabSelected="1" topLeftCell="A17" zoomScale="125" workbookViewId="0">
      <selection activeCell="A19" sqref="A19:R29"/>
    </sheetView>
  </sheetViews>
  <sheetFormatPr baseColWidth="10" defaultColWidth="9.33203125" defaultRowHeight="12"/>
  <cols>
    <col min="1" max="1" width="4.5" style="1" customWidth="1"/>
    <col min="2" max="2" width="12.33203125" style="1" customWidth="1"/>
    <col min="3" max="3" width="14.33203125" style="1" customWidth="1"/>
    <col min="4" max="4" width="17.1640625" style="2" customWidth="1"/>
    <col min="5" max="5" width="12.1640625" style="2" customWidth="1"/>
    <col min="6" max="6" width="8.5" style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2.83203125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55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77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78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78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78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55"/>
      <c r="F12" s="13"/>
      <c r="G12" s="13"/>
      <c r="H12" s="199"/>
      <c r="I12" s="199"/>
      <c r="J12" s="199"/>
      <c r="K12" s="13"/>
      <c r="L12" s="200"/>
      <c r="M12" s="200"/>
      <c r="N12" s="200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" customHeight="1">
      <c r="A17" s="78"/>
      <c r="B17" s="6" t="s">
        <v>6</v>
      </c>
      <c r="C17" s="6"/>
      <c r="D17" s="79"/>
      <c r="E17" s="79"/>
      <c r="F17" s="7"/>
      <c r="G17" s="7"/>
      <c r="H17" s="7"/>
      <c r="I17" s="6"/>
      <c r="J17" s="6"/>
      <c r="K17" s="6" t="s">
        <v>38</v>
      </c>
      <c r="L17" s="4" t="s">
        <v>7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" customHeight="1" thickBot="1">
      <c r="A18" s="4"/>
      <c r="B18" s="5" t="s">
        <v>25</v>
      </c>
      <c r="C18" s="6"/>
      <c r="D18" s="7"/>
      <c r="E18" s="7"/>
      <c r="F18" s="6"/>
      <c r="G18" s="8"/>
      <c r="H18" s="6"/>
      <c r="I18" s="6"/>
      <c r="J18" s="6"/>
      <c r="K18" s="6" t="s">
        <v>8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" customHeight="1" thickBot="1">
      <c r="A19" s="123" t="s">
        <v>39</v>
      </c>
      <c r="B19" s="124" t="s">
        <v>40</v>
      </c>
      <c r="C19" s="124" t="s">
        <v>41</v>
      </c>
      <c r="D19" s="156" t="s">
        <v>34</v>
      </c>
      <c r="E19" s="156" t="s">
        <v>55</v>
      </c>
      <c r="F19" s="124" t="s">
        <v>42</v>
      </c>
      <c r="G19" s="124" t="s">
        <v>43</v>
      </c>
      <c r="H19" s="203" t="s">
        <v>44</v>
      </c>
      <c r="I19" s="203"/>
      <c r="J19" s="203"/>
      <c r="K19" s="124" t="s">
        <v>45</v>
      </c>
      <c r="L19" s="204" t="s">
        <v>46</v>
      </c>
      <c r="M19" s="204"/>
      <c r="N19" s="204"/>
      <c r="O19" s="124" t="s">
        <v>45</v>
      </c>
      <c r="P19" s="124" t="s">
        <v>47</v>
      </c>
      <c r="Q19" s="124" t="s">
        <v>48</v>
      </c>
      <c r="R19" s="124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" customHeight="1" thickBot="1">
      <c r="A20" s="125" t="s">
        <v>49</v>
      </c>
      <c r="B20" s="126"/>
      <c r="C20" s="126"/>
      <c r="D20" s="127"/>
      <c r="E20" s="127"/>
      <c r="F20" s="124"/>
      <c r="G20" s="128"/>
      <c r="H20" s="124">
        <v>1</v>
      </c>
      <c r="I20" s="124">
        <v>2</v>
      </c>
      <c r="J20" s="124">
        <v>3</v>
      </c>
      <c r="K20" s="124" t="s">
        <v>44</v>
      </c>
      <c r="L20" s="124">
        <v>1</v>
      </c>
      <c r="M20" s="124">
        <v>2</v>
      </c>
      <c r="N20" s="124">
        <v>3</v>
      </c>
      <c r="O20" s="124" t="s">
        <v>50</v>
      </c>
      <c r="P20" s="128"/>
      <c r="Q20" s="124" t="s">
        <v>51</v>
      </c>
      <c r="R20" s="124" t="s">
        <v>52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" customHeight="1" thickBot="1">
      <c r="A21" s="129"/>
      <c r="B21" s="130" t="s">
        <v>9</v>
      </c>
      <c r="C21" s="130" t="s">
        <v>10</v>
      </c>
      <c r="D21" s="129" t="s">
        <v>30</v>
      </c>
      <c r="E21" s="129" t="s">
        <v>2</v>
      </c>
      <c r="F21" s="132">
        <v>77</v>
      </c>
      <c r="G21" s="133">
        <v>72.599999999999994</v>
      </c>
      <c r="H21" s="197">
        <v>50</v>
      </c>
      <c r="I21" s="197">
        <v>55</v>
      </c>
      <c r="J21" s="197">
        <v>60</v>
      </c>
      <c r="K21" s="134">
        <v>60</v>
      </c>
      <c r="L21" s="197">
        <v>70</v>
      </c>
      <c r="M21" s="197">
        <v>75</v>
      </c>
      <c r="N21" s="197">
        <v>82</v>
      </c>
      <c r="O21" s="135">
        <v>82</v>
      </c>
      <c r="P21" s="136">
        <f>K21+O21</f>
        <v>142</v>
      </c>
      <c r="Q21" s="133">
        <f>P21*10^(0.89726074*LOG10(148.026/G21)^2)</f>
        <v>173.05430653385554</v>
      </c>
      <c r="R21" s="129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" customHeight="1" thickBot="1">
      <c r="A22" s="129"/>
      <c r="B22" s="148" t="s">
        <v>11</v>
      </c>
      <c r="C22" s="148" t="s">
        <v>12</v>
      </c>
      <c r="D22" s="129" t="s">
        <v>22</v>
      </c>
      <c r="E22" s="129" t="s">
        <v>2</v>
      </c>
      <c r="F22" s="132">
        <v>85</v>
      </c>
      <c r="G22" s="133">
        <v>84.2</v>
      </c>
      <c r="H22" s="197">
        <v>50</v>
      </c>
      <c r="I22" s="197">
        <v>55</v>
      </c>
      <c r="J22" s="197">
        <v>60</v>
      </c>
      <c r="K22" s="134">
        <v>60</v>
      </c>
      <c r="L22" s="197">
        <v>80</v>
      </c>
      <c r="M22" s="197">
        <v>85</v>
      </c>
      <c r="N22" s="198">
        <v>90</v>
      </c>
      <c r="O22" s="135">
        <v>85</v>
      </c>
      <c r="P22" s="136">
        <f t="shared" ref="P22:P28" si="0">K22+O22</f>
        <v>145</v>
      </c>
      <c r="Q22" s="133">
        <f t="shared" ref="Q22:Q28" si="1">P22*10^(0.89726074*LOG10(148.026/G22)^2)</f>
        <v>164.14870892897599</v>
      </c>
      <c r="R22" s="137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" customHeight="1" thickBot="1">
      <c r="A23" s="129"/>
      <c r="B23" s="138" t="s">
        <v>13</v>
      </c>
      <c r="C23" s="138" t="s">
        <v>27</v>
      </c>
      <c r="D23" s="129" t="s">
        <v>32</v>
      </c>
      <c r="E23" s="129" t="s">
        <v>26</v>
      </c>
      <c r="F23" s="132">
        <v>105</v>
      </c>
      <c r="G23" s="133">
        <v>102</v>
      </c>
      <c r="H23" s="197">
        <v>55</v>
      </c>
      <c r="I23" s="197">
        <v>60</v>
      </c>
      <c r="J23" s="198">
        <v>65</v>
      </c>
      <c r="K23" s="134">
        <v>60</v>
      </c>
      <c r="L23" s="197">
        <v>75</v>
      </c>
      <c r="M23" s="197">
        <v>80</v>
      </c>
      <c r="N23" s="197">
        <v>85</v>
      </c>
      <c r="O23" s="135">
        <v>85</v>
      </c>
      <c r="P23" s="136">
        <f t="shared" si="0"/>
        <v>145</v>
      </c>
      <c r="Q23" s="133">
        <f t="shared" si="1"/>
        <v>153.05219387663914</v>
      </c>
      <c r="R23" s="12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4" customHeight="1" thickBot="1">
      <c r="A24" s="129"/>
      <c r="B24" s="130" t="s">
        <v>14</v>
      </c>
      <c r="C24" s="130" t="s">
        <v>15</v>
      </c>
      <c r="D24" s="129" t="s">
        <v>23</v>
      </c>
      <c r="E24" s="129" t="s">
        <v>2</v>
      </c>
      <c r="F24" s="132">
        <v>94</v>
      </c>
      <c r="G24" s="133">
        <v>86</v>
      </c>
      <c r="H24" s="197">
        <v>60</v>
      </c>
      <c r="I24" s="197">
        <v>65</v>
      </c>
      <c r="J24" s="198">
        <v>70</v>
      </c>
      <c r="K24" s="134">
        <v>65</v>
      </c>
      <c r="L24" s="197">
        <v>85</v>
      </c>
      <c r="M24" s="197">
        <v>90</v>
      </c>
      <c r="N24" s="197">
        <v>95</v>
      </c>
      <c r="O24" s="135">
        <v>95</v>
      </c>
      <c r="P24" s="136">
        <f t="shared" si="0"/>
        <v>160</v>
      </c>
      <c r="Q24" s="133">
        <f t="shared" si="1"/>
        <v>179.48406180358515</v>
      </c>
      <c r="R24" s="137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4" customHeight="1" thickBot="1">
      <c r="A25" s="129"/>
      <c r="B25" s="138" t="s">
        <v>67</v>
      </c>
      <c r="C25" s="138" t="s">
        <v>68</v>
      </c>
      <c r="D25" s="129" t="s">
        <v>32</v>
      </c>
      <c r="E25" s="129" t="s">
        <v>2</v>
      </c>
      <c r="F25" s="132">
        <v>77</v>
      </c>
      <c r="G25" s="133">
        <v>79.599999999999994</v>
      </c>
      <c r="H25" s="197">
        <v>80</v>
      </c>
      <c r="I25" s="197">
        <v>84</v>
      </c>
      <c r="J25" s="197">
        <v>87</v>
      </c>
      <c r="K25" s="134">
        <v>87</v>
      </c>
      <c r="L25" s="198">
        <v>95</v>
      </c>
      <c r="M25" s="197">
        <v>95</v>
      </c>
      <c r="N25" s="198">
        <v>100</v>
      </c>
      <c r="O25" s="135">
        <v>95</v>
      </c>
      <c r="P25" s="136">
        <f t="shared" si="0"/>
        <v>182</v>
      </c>
      <c r="Q25" s="133">
        <f t="shared" si="1"/>
        <v>211.44789311284742</v>
      </c>
      <c r="R25" s="129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" customHeight="1" thickBot="1">
      <c r="A26" s="147"/>
      <c r="B26" s="130" t="s">
        <v>16</v>
      </c>
      <c r="C26" s="130" t="s">
        <v>17</v>
      </c>
      <c r="D26" s="131" t="s">
        <v>30</v>
      </c>
      <c r="E26" s="129" t="s">
        <v>2</v>
      </c>
      <c r="F26" s="150">
        <v>94</v>
      </c>
      <c r="G26" s="151">
        <v>90.8</v>
      </c>
      <c r="H26" s="197">
        <v>75</v>
      </c>
      <c r="I26" s="198">
        <v>79</v>
      </c>
      <c r="J26" s="198">
        <v>79</v>
      </c>
      <c r="K26" s="134">
        <v>75</v>
      </c>
      <c r="L26" s="198">
        <v>105</v>
      </c>
      <c r="M26" s="197">
        <v>105</v>
      </c>
      <c r="N26" s="197">
        <v>110</v>
      </c>
      <c r="O26" s="152">
        <v>110</v>
      </c>
      <c r="P26" s="136">
        <f t="shared" si="0"/>
        <v>185</v>
      </c>
      <c r="Q26" s="133">
        <f t="shared" si="1"/>
        <v>203.04588936803364</v>
      </c>
      <c r="R26" s="147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" customHeight="1" thickBot="1">
      <c r="A27" s="147"/>
      <c r="B27" s="148" t="s">
        <v>18</v>
      </c>
      <c r="C27" s="148" t="s">
        <v>19</v>
      </c>
      <c r="D27" s="149" t="s">
        <v>32</v>
      </c>
      <c r="E27" s="129" t="s">
        <v>2</v>
      </c>
      <c r="F27" s="150">
        <v>94</v>
      </c>
      <c r="G27" s="151">
        <v>89.6</v>
      </c>
      <c r="H27" s="198">
        <v>95</v>
      </c>
      <c r="I27" s="197">
        <v>95</v>
      </c>
      <c r="J27" s="197">
        <v>100</v>
      </c>
      <c r="K27" s="134">
        <v>100</v>
      </c>
      <c r="L27" s="197">
        <v>120</v>
      </c>
      <c r="M27" s="197">
        <v>125</v>
      </c>
      <c r="N27" s="198">
        <v>130</v>
      </c>
      <c r="O27" s="152">
        <v>125</v>
      </c>
      <c r="P27" s="136">
        <f t="shared" si="0"/>
        <v>225</v>
      </c>
      <c r="Q27" s="133">
        <f t="shared" si="1"/>
        <v>248.21937179776356</v>
      </c>
      <c r="R27" s="147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s="80" customFormat="1" ht="14" customHeight="1" thickBot="1">
      <c r="A28" s="147"/>
      <c r="B28" s="148" t="s">
        <v>14</v>
      </c>
      <c r="C28" s="148" t="s">
        <v>20</v>
      </c>
      <c r="D28" s="149" t="s">
        <v>24</v>
      </c>
      <c r="E28" s="129" t="s">
        <v>26</v>
      </c>
      <c r="F28" s="150">
        <v>56</v>
      </c>
      <c r="G28" s="151">
        <v>54.7</v>
      </c>
      <c r="H28" s="197">
        <v>30</v>
      </c>
      <c r="I28" s="197">
        <v>35</v>
      </c>
      <c r="J28" s="197">
        <v>37</v>
      </c>
      <c r="K28" s="153">
        <v>37</v>
      </c>
      <c r="L28" s="197">
        <v>37</v>
      </c>
      <c r="M28" s="197">
        <v>42</v>
      </c>
      <c r="N28" s="197">
        <v>45</v>
      </c>
      <c r="O28" s="152">
        <v>45</v>
      </c>
      <c r="P28" s="136">
        <f t="shared" si="0"/>
        <v>82</v>
      </c>
      <c r="Q28" s="133">
        <f t="shared" si="1"/>
        <v>120.65246738467189</v>
      </c>
      <c r="R28" s="147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s="80" customFormat="1" ht="14" customHeight="1" thickBot="1">
      <c r="A29" s="147"/>
      <c r="B29" s="130" t="s">
        <v>21</v>
      </c>
      <c r="C29" s="130" t="s">
        <v>20</v>
      </c>
      <c r="D29" s="131" t="s">
        <v>24</v>
      </c>
      <c r="E29" s="129" t="s">
        <v>26</v>
      </c>
      <c r="F29" s="150">
        <v>62</v>
      </c>
      <c r="G29" s="151">
        <v>60.3</v>
      </c>
      <c r="H29" s="197">
        <v>37</v>
      </c>
      <c r="I29" s="197">
        <v>42</v>
      </c>
      <c r="J29" s="198">
        <v>47</v>
      </c>
      <c r="K29" s="134">
        <v>42</v>
      </c>
      <c r="L29" s="197">
        <v>45</v>
      </c>
      <c r="M29" s="197">
        <v>50</v>
      </c>
      <c r="N29" s="197">
        <v>52</v>
      </c>
      <c r="O29" s="152">
        <v>52</v>
      </c>
      <c r="P29" s="136">
        <f t="shared" ref="P29:P30" si="2">K29+O29</f>
        <v>94</v>
      </c>
      <c r="Q29" s="133">
        <f t="shared" ref="Q29:Q30" si="3">P29*10^(0.89726074*LOG10(148.026/G29)^2)</f>
        <v>128.71100867695412</v>
      </c>
      <c r="R29" s="147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ht="14" customHeight="1" thickBot="1">
      <c r="A30" s="147"/>
      <c r="B30" s="148"/>
      <c r="C30" s="148"/>
      <c r="D30" s="149"/>
      <c r="E30" s="129"/>
      <c r="F30" s="150"/>
      <c r="G30" s="151"/>
      <c r="H30" s="184"/>
      <c r="I30" s="184"/>
      <c r="J30" s="184"/>
      <c r="K30" s="134"/>
      <c r="L30" s="184"/>
      <c r="M30" s="184"/>
      <c r="N30" s="184"/>
      <c r="O30" s="152"/>
      <c r="P30" s="136">
        <f t="shared" si="2"/>
        <v>0</v>
      </c>
      <c r="Q30" s="133" t="e">
        <f t="shared" si="3"/>
        <v>#DIV/0!</v>
      </c>
      <c r="R30" s="147"/>
      <c r="S30" s="82"/>
    </row>
    <row r="31" spans="1:33" ht="14" customHeight="1">
      <c r="B31" s="75"/>
      <c r="C31" s="2"/>
      <c r="E31" s="75"/>
      <c r="F31" s="3"/>
      <c r="G31" s="1"/>
      <c r="R31" s="82"/>
    </row>
    <row r="32" spans="1:33" ht="14" customHeight="1">
      <c r="B32" s="75"/>
      <c r="C32" s="2"/>
      <c r="E32" s="75"/>
      <c r="F32" s="3"/>
      <c r="G32" s="1"/>
      <c r="R32" s="82"/>
    </row>
    <row r="33" spans="2:18" ht="14" customHeight="1">
      <c r="B33" s="75"/>
      <c r="C33" s="2"/>
      <c r="E33" s="75"/>
      <c r="F33" s="3"/>
      <c r="G33" s="1"/>
      <c r="R33" s="82"/>
    </row>
    <row r="34" spans="2:18" ht="14" customHeight="1">
      <c r="B34" s="75"/>
      <c r="C34" s="2"/>
      <c r="E34" s="75"/>
      <c r="F34" s="3"/>
      <c r="G34" s="1"/>
      <c r="R34" s="82"/>
    </row>
    <row r="35" spans="2:18">
      <c r="B35" s="75"/>
      <c r="C35" s="2"/>
      <c r="E35" s="75"/>
      <c r="F35" s="3"/>
      <c r="G35" s="1"/>
    </row>
    <row r="36" spans="2:18">
      <c r="C36" s="2"/>
      <c r="E36" s="1"/>
      <c r="F36" s="3"/>
      <c r="G36" s="1"/>
    </row>
    <row r="37" spans="2:18">
      <c r="C37" s="2"/>
      <c r="E37" s="1"/>
      <c r="F37" s="3"/>
      <c r="G37" s="1"/>
    </row>
    <row r="38" spans="2:18">
      <c r="C38" s="2"/>
      <c r="E38" s="1"/>
      <c r="F38" s="3"/>
      <c r="G38" s="1"/>
    </row>
    <row r="39" spans="2:18">
      <c r="C39" s="2"/>
      <c r="E39" s="1"/>
      <c r="F39" s="3"/>
      <c r="G39" s="1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sortState ref="B22:E29">
    <sortCondition ref="E22:E29"/>
  </sortState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84"/>
  <sheetViews>
    <sheetView topLeftCell="A11" zoomScale="130" zoomScaleNormal="130" zoomScalePageLayoutView="130" workbookViewId="0">
      <selection activeCell="T24" sqref="T24"/>
    </sheetView>
  </sheetViews>
  <sheetFormatPr baseColWidth="10" defaultColWidth="9.33203125" defaultRowHeight="12"/>
  <cols>
    <col min="1" max="1" width="6.33203125" style="1" customWidth="1"/>
    <col min="2" max="2" width="12.33203125" style="1" customWidth="1"/>
    <col min="3" max="4" width="14.33203125" style="1" customWidth="1"/>
    <col min="5" max="5" width="17.1640625" style="2" customWidth="1"/>
    <col min="6" max="6" width="11.5" style="1" bestFit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4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3" ht="13" thickBot="1">
      <c r="A1" s="205" t="s">
        <v>37</v>
      </c>
      <c r="B1" s="206"/>
      <c r="C1" s="207"/>
      <c r="D1" s="183"/>
    </row>
    <row r="2" spans="1:33" ht="14" customHeight="1" thickBot="1">
      <c r="A2" s="123" t="s">
        <v>39</v>
      </c>
      <c r="B2" s="154" t="s">
        <v>40</v>
      </c>
      <c r="C2" s="154" t="s">
        <v>41</v>
      </c>
      <c r="D2" s="156" t="s">
        <v>53</v>
      </c>
      <c r="E2" s="156" t="s">
        <v>54</v>
      </c>
      <c r="F2" s="154" t="s">
        <v>42</v>
      </c>
      <c r="G2" s="154" t="s">
        <v>43</v>
      </c>
      <c r="H2" s="203" t="s">
        <v>44</v>
      </c>
      <c r="I2" s="203"/>
      <c r="J2" s="203"/>
      <c r="K2" s="154" t="s">
        <v>45</v>
      </c>
      <c r="L2" s="204" t="s">
        <v>46</v>
      </c>
      <c r="M2" s="204"/>
      <c r="N2" s="204"/>
      <c r="O2" s="154" t="s">
        <v>45</v>
      </c>
      <c r="P2" s="154" t="s">
        <v>47</v>
      </c>
      <c r="Q2" s="154" t="s">
        <v>48</v>
      </c>
      <c r="R2" s="15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4" customHeight="1" thickBot="1">
      <c r="A3" s="125" t="s">
        <v>49</v>
      </c>
      <c r="B3" s="126"/>
      <c r="C3" s="126"/>
      <c r="D3" s="126"/>
      <c r="E3" s="127"/>
      <c r="F3" s="154"/>
      <c r="G3" s="128"/>
      <c r="H3" s="154">
        <v>1</v>
      </c>
      <c r="I3" s="154">
        <v>2</v>
      </c>
      <c r="J3" s="154">
        <v>3</v>
      </c>
      <c r="K3" s="154" t="s">
        <v>44</v>
      </c>
      <c r="L3" s="154">
        <v>1</v>
      </c>
      <c r="M3" s="154">
        <v>2</v>
      </c>
      <c r="N3" s="154">
        <v>3</v>
      </c>
      <c r="O3" s="154" t="s">
        <v>50</v>
      </c>
      <c r="P3" s="128"/>
      <c r="Q3" s="154" t="s">
        <v>51</v>
      </c>
      <c r="R3" s="154" t="s">
        <v>52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80" customFormat="1" ht="14" customHeight="1" thickBot="1">
      <c r="A4" s="147"/>
      <c r="B4" s="148"/>
      <c r="C4" s="148"/>
      <c r="D4" s="148"/>
      <c r="E4" s="149"/>
      <c r="F4" s="150"/>
      <c r="G4" s="151"/>
      <c r="H4" s="172"/>
      <c r="I4" s="172"/>
      <c r="J4" s="172"/>
      <c r="K4" s="153"/>
      <c r="L4" s="172"/>
      <c r="M4" s="172"/>
      <c r="N4" s="172"/>
      <c r="O4" s="152"/>
      <c r="P4" s="136">
        <f t="shared" ref="P4:P10" si="0">K4+O4</f>
        <v>0</v>
      </c>
      <c r="Q4" s="133" t="e">
        <f t="shared" ref="Q4:Q17" si="1">P4*10^(0.794358141*LOG10(174.393/G4)^2)</f>
        <v>#DIV/0!</v>
      </c>
      <c r="R4" s="147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s="80" customFormat="1" ht="14" customHeight="1" thickBot="1">
      <c r="A5" s="147"/>
      <c r="B5" s="148"/>
      <c r="C5" s="148"/>
      <c r="D5" s="148"/>
      <c r="E5" s="149"/>
      <c r="F5" s="150"/>
      <c r="G5" s="151"/>
      <c r="H5" s="172"/>
      <c r="I5" s="172"/>
      <c r="J5" s="172"/>
      <c r="K5" s="134"/>
      <c r="L5" s="172"/>
      <c r="M5" s="172"/>
      <c r="N5" s="172"/>
      <c r="O5" s="152"/>
      <c r="P5" s="136">
        <f t="shared" si="0"/>
        <v>0</v>
      </c>
      <c r="Q5" s="133" t="e">
        <f t="shared" si="1"/>
        <v>#DIV/0!</v>
      </c>
      <c r="R5" s="147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4" customHeight="1" thickBot="1">
      <c r="A6" s="129"/>
      <c r="B6" s="138"/>
      <c r="C6" s="138"/>
      <c r="D6" s="138"/>
      <c r="E6" s="129"/>
      <c r="F6" s="132"/>
      <c r="G6" s="133"/>
      <c r="H6" s="181"/>
      <c r="I6" s="181"/>
      <c r="J6" s="181"/>
      <c r="K6" s="134"/>
      <c r="L6" s="181"/>
      <c r="M6" s="181"/>
      <c r="N6" s="181"/>
      <c r="O6" s="135"/>
      <c r="P6" s="136">
        <f t="shared" si="0"/>
        <v>0</v>
      </c>
      <c r="Q6" s="133" t="e">
        <f t="shared" si="1"/>
        <v>#DIV/0!</v>
      </c>
      <c r="R6" s="12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4" customHeight="1" thickBot="1">
      <c r="A7" s="129"/>
      <c r="B7" s="130"/>
      <c r="C7" s="130"/>
      <c r="D7" s="130"/>
      <c r="E7" s="131"/>
      <c r="F7" s="132"/>
      <c r="G7" s="133"/>
      <c r="H7" s="181"/>
      <c r="I7" s="181"/>
      <c r="J7" s="181"/>
      <c r="K7" s="134"/>
      <c r="L7" s="181"/>
      <c r="M7" s="181"/>
      <c r="N7" s="181"/>
      <c r="O7" s="135"/>
      <c r="P7" s="136">
        <f t="shared" si="0"/>
        <v>0</v>
      </c>
      <c r="Q7" s="133" t="e">
        <f t="shared" si="1"/>
        <v>#DIV/0!</v>
      </c>
      <c r="R7" s="137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4" customHeight="1" thickBot="1">
      <c r="A8" s="129"/>
      <c r="B8" s="130"/>
      <c r="C8" s="130"/>
      <c r="D8" s="130"/>
      <c r="E8" s="131"/>
      <c r="F8" s="132"/>
      <c r="G8" s="133"/>
      <c r="H8" s="181"/>
      <c r="I8" s="181"/>
      <c r="J8" s="181"/>
      <c r="K8" s="134"/>
      <c r="L8" s="181"/>
      <c r="M8" s="181"/>
      <c r="N8" s="181"/>
      <c r="O8" s="135"/>
      <c r="P8" s="136">
        <f t="shared" si="0"/>
        <v>0</v>
      </c>
      <c r="Q8" s="133" t="e">
        <f t="shared" si="1"/>
        <v>#DIV/0!</v>
      </c>
      <c r="R8" s="13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80" customFormat="1" ht="14" customHeight="1" thickBot="1">
      <c r="A9" s="147"/>
      <c r="B9" s="148"/>
      <c r="C9" s="148"/>
      <c r="D9" s="148"/>
      <c r="E9" s="149"/>
      <c r="F9" s="150"/>
      <c r="G9" s="151"/>
      <c r="H9" s="172"/>
      <c r="I9" s="172"/>
      <c r="J9" s="172"/>
      <c r="K9" s="134"/>
      <c r="L9" s="172"/>
      <c r="M9" s="172"/>
      <c r="N9" s="172"/>
      <c r="O9" s="152"/>
      <c r="P9" s="136">
        <f t="shared" si="0"/>
        <v>0</v>
      </c>
      <c r="Q9" s="133" t="e">
        <f t="shared" si="1"/>
        <v>#DIV/0!</v>
      </c>
      <c r="R9" s="147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4" customHeight="1" thickBot="1">
      <c r="A10" s="129"/>
      <c r="B10" s="138"/>
      <c r="C10" s="138"/>
      <c r="D10" s="138"/>
      <c r="E10" s="129"/>
      <c r="F10" s="132"/>
      <c r="G10" s="133"/>
      <c r="H10" s="181"/>
      <c r="I10" s="181"/>
      <c r="J10" s="181"/>
      <c r="K10" s="134"/>
      <c r="L10" s="181"/>
      <c r="M10" s="181"/>
      <c r="N10" s="181"/>
      <c r="O10" s="135"/>
      <c r="P10" s="136">
        <f t="shared" si="0"/>
        <v>0</v>
      </c>
      <c r="Q10" s="133" t="e">
        <f t="shared" si="1"/>
        <v>#DIV/0!</v>
      </c>
      <c r="R10" s="129"/>
      <c r="S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4" customHeight="1" thickBot="1">
      <c r="A11" s="129"/>
      <c r="B11" s="130"/>
      <c r="C11" s="130"/>
      <c r="D11" s="130"/>
      <c r="E11" s="131"/>
      <c r="F11" s="132"/>
      <c r="G11" s="133"/>
      <c r="H11" s="181"/>
      <c r="I11" s="181"/>
      <c r="J11" s="181"/>
      <c r="K11" s="134"/>
      <c r="L11" s="181"/>
      <c r="M11" s="181"/>
      <c r="N11" s="181"/>
      <c r="O11" s="135"/>
      <c r="P11" s="136">
        <f t="shared" ref="P11:P17" si="2">K11+O11</f>
        <v>0</v>
      </c>
      <c r="Q11" s="133" t="e">
        <f t="shared" si="1"/>
        <v>#DIV/0!</v>
      </c>
      <c r="R11" s="137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14" customHeight="1" thickBot="1">
      <c r="A12" s="88"/>
      <c r="B12" s="158"/>
      <c r="C12" s="158"/>
      <c r="D12" s="158"/>
      <c r="E12" s="159"/>
      <c r="F12" s="91"/>
      <c r="G12" s="92"/>
      <c r="H12" s="173"/>
      <c r="I12" s="173"/>
      <c r="J12" s="173"/>
      <c r="K12" s="116"/>
      <c r="L12" s="174"/>
      <c r="M12" s="174"/>
      <c r="N12" s="174"/>
      <c r="O12" s="117"/>
      <c r="P12" s="118">
        <f t="shared" si="2"/>
        <v>0</v>
      </c>
      <c r="Q12" s="133" t="e">
        <f t="shared" si="1"/>
        <v>#DIV/0!</v>
      </c>
      <c r="R12" s="9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4" customHeight="1" thickBot="1">
      <c r="A13" s="93"/>
      <c r="B13" s="97"/>
      <c r="C13" s="97"/>
      <c r="D13" s="97"/>
      <c r="E13" s="98"/>
      <c r="F13" s="91"/>
      <c r="G13" s="96"/>
      <c r="H13" s="174"/>
      <c r="I13" s="174"/>
      <c r="J13" s="174"/>
      <c r="K13" s="119"/>
      <c r="L13" s="173"/>
      <c r="M13" s="174"/>
      <c r="N13" s="173"/>
      <c r="O13" s="120"/>
      <c r="P13" s="121">
        <f t="shared" si="2"/>
        <v>0</v>
      </c>
      <c r="Q13" s="133" t="e">
        <f t="shared" si="1"/>
        <v>#DIV/0!</v>
      </c>
      <c r="R13" s="98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4" customHeight="1" thickBot="1">
      <c r="A14" s="93"/>
      <c r="B14" s="97"/>
      <c r="C14" s="97"/>
      <c r="D14" s="97"/>
      <c r="E14" s="98"/>
      <c r="F14" s="99"/>
      <c r="G14" s="96"/>
      <c r="H14" s="174"/>
      <c r="I14" s="174"/>
      <c r="J14" s="174"/>
      <c r="K14" s="119"/>
      <c r="L14" s="173"/>
      <c r="M14" s="173"/>
      <c r="N14" s="174"/>
      <c r="O14" s="120"/>
      <c r="P14" s="121">
        <f t="shared" si="2"/>
        <v>0</v>
      </c>
      <c r="Q14" s="133" t="e">
        <f t="shared" si="1"/>
        <v>#DIV/0!</v>
      </c>
      <c r="R14" s="98"/>
      <c r="S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80" customFormat="1" ht="14" customHeight="1" thickBot="1">
      <c r="A15" s="140"/>
      <c r="B15" s="141"/>
      <c r="C15" s="141"/>
      <c r="D15" s="141"/>
      <c r="E15" s="142"/>
      <c r="F15" s="160"/>
      <c r="G15" s="144"/>
      <c r="H15" s="175"/>
      <c r="I15" s="175"/>
      <c r="J15" s="175"/>
      <c r="K15" s="119"/>
      <c r="L15" s="176"/>
      <c r="M15" s="175"/>
      <c r="N15" s="176"/>
      <c r="O15" s="145"/>
      <c r="P15" s="121">
        <f t="shared" si="2"/>
        <v>0</v>
      </c>
      <c r="Q15" s="133" t="e">
        <f t="shared" si="1"/>
        <v>#DIV/0!</v>
      </c>
      <c r="R15" s="146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ht="14" customHeight="1" thickBot="1">
      <c r="A16" s="93"/>
      <c r="B16" s="94"/>
      <c r="C16" s="94"/>
      <c r="D16" s="94"/>
      <c r="E16" s="95"/>
      <c r="F16" s="91"/>
      <c r="G16" s="96"/>
      <c r="H16" s="174"/>
      <c r="I16" s="174"/>
      <c r="J16" s="174"/>
      <c r="K16" s="119"/>
      <c r="L16" s="174"/>
      <c r="M16" s="173"/>
      <c r="N16" s="174"/>
      <c r="O16" s="120"/>
      <c r="P16" s="118">
        <f t="shared" si="2"/>
        <v>0</v>
      </c>
      <c r="Q16" s="133" t="e">
        <f t="shared" si="1"/>
        <v>#DIV/0!</v>
      </c>
      <c r="R16" s="122"/>
      <c r="S16" s="9"/>
    </row>
    <row r="17" spans="1:37" s="80" customFormat="1" ht="14" customHeight="1" thickBot="1">
      <c r="A17" s="140"/>
      <c r="B17" s="141"/>
      <c r="C17" s="141"/>
      <c r="D17" s="141"/>
      <c r="E17" s="142"/>
      <c r="F17" s="143"/>
      <c r="G17" s="144"/>
      <c r="H17" s="175"/>
      <c r="I17" s="175"/>
      <c r="J17" s="175"/>
      <c r="K17" s="119"/>
      <c r="L17" s="175"/>
      <c r="M17" s="176"/>
      <c r="N17" s="175"/>
      <c r="O17" s="145"/>
      <c r="P17" s="118">
        <f t="shared" si="2"/>
        <v>0</v>
      </c>
      <c r="Q17" s="133" t="e">
        <f t="shared" si="1"/>
        <v>#DIV/0!</v>
      </c>
      <c r="R17" s="146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7" s="80" customFormat="1" ht="14" customHeight="1">
      <c r="A18" s="102"/>
      <c r="B18" s="103"/>
      <c r="C18" s="103"/>
      <c r="D18" s="103"/>
      <c r="E18" s="101"/>
      <c r="F18" s="105"/>
      <c r="G18" s="106"/>
      <c r="H18" s="163"/>
      <c r="I18" s="163"/>
      <c r="J18" s="163"/>
      <c r="K18" s="161"/>
      <c r="L18" s="163"/>
      <c r="M18" s="163"/>
      <c r="N18" s="163"/>
      <c r="O18" s="164"/>
      <c r="P18" s="165"/>
      <c r="Q18" s="106"/>
      <c r="R18" s="102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7" ht="13" thickBot="1">
      <c r="A19" s="205" t="s">
        <v>35</v>
      </c>
      <c r="B19" s="206"/>
      <c r="C19" s="207"/>
      <c r="D19" s="183"/>
      <c r="E19" s="170"/>
      <c r="F19" s="80"/>
      <c r="G19" s="171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37" ht="13.75" customHeight="1" thickTop="1" thickBot="1">
      <c r="A20" s="107" t="s">
        <v>39</v>
      </c>
      <c r="B20" s="108" t="s">
        <v>40</v>
      </c>
      <c r="C20" s="108" t="s">
        <v>41</v>
      </c>
      <c r="D20" s="108" t="s">
        <v>34</v>
      </c>
      <c r="E20" s="108" t="s">
        <v>55</v>
      </c>
      <c r="F20" s="108" t="s">
        <v>42</v>
      </c>
      <c r="G20" s="108" t="s">
        <v>43</v>
      </c>
      <c r="H20" s="201" t="s">
        <v>44</v>
      </c>
      <c r="I20" s="201"/>
      <c r="J20" s="201"/>
      <c r="K20" s="108" t="s">
        <v>45</v>
      </c>
      <c r="L20" s="202" t="s">
        <v>46</v>
      </c>
      <c r="M20" s="202"/>
      <c r="N20" s="202"/>
      <c r="O20" s="108" t="s">
        <v>45</v>
      </c>
      <c r="P20" s="108" t="s">
        <v>47</v>
      </c>
      <c r="Q20" s="190" t="s">
        <v>48</v>
      </c>
      <c r="R20" s="189"/>
    </row>
    <row r="21" spans="1:37" ht="13" thickBot="1">
      <c r="A21" s="110" t="s">
        <v>49</v>
      </c>
      <c r="B21" s="111"/>
      <c r="C21" s="111"/>
      <c r="D21" s="112"/>
      <c r="E21" s="112"/>
      <c r="F21" s="113"/>
      <c r="G21" s="114"/>
      <c r="H21" s="115">
        <v>1</v>
      </c>
      <c r="I21" s="115">
        <v>2</v>
      </c>
      <c r="J21" s="115">
        <v>3</v>
      </c>
      <c r="K21" s="113" t="s">
        <v>44</v>
      </c>
      <c r="L21" s="115">
        <v>1</v>
      </c>
      <c r="M21" s="115">
        <v>2</v>
      </c>
      <c r="N21" s="115">
        <v>3</v>
      </c>
      <c r="O21" s="113" t="s">
        <v>50</v>
      </c>
      <c r="P21" s="114"/>
      <c r="Q21" s="115" t="s">
        <v>51</v>
      </c>
      <c r="R21" s="189" t="s">
        <v>52</v>
      </c>
    </row>
    <row r="22" spans="1:37" s="75" customFormat="1" ht="14" customHeight="1" thickBot="1">
      <c r="A22" s="88"/>
      <c r="B22" s="89" t="s">
        <v>66</v>
      </c>
      <c r="C22" s="89" t="s">
        <v>69</v>
      </c>
      <c r="D22" s="90" t="s">
        <v>29</v>
      </c>
      <c r="E22" s="180" t="s">
        <v>2</v>
      </c>
      <c r="F22" s="91">
        <v>69</v>
      </c>
      <c r="G22" s="92">
        <v>66.7</v>
      </c>
      <c r="H22" s="192">
        <v>25</v>
      </c>
      <c r="I22" s="192">
        <v>27</v>
      </c>
      <c r="J22" s="193">
        <v>31</v>
      </c>
      <c r="K22" s="116">
        <v>27</v>
      </c>
      <c r="L22" s="191">
        <v>32</v>
      </c>
      <c r="M22" s="194">
        <v>35</v>
      </c>
      <c r="N22" s="191">
        <v>36</v>
      </c>
      <c r="O22" s="117">
        <v>36</v>
      </c>
      <c r="P22" s="118">
        <f t="shared" ref="P22:P31" si="3">K22+O22</f>
        <v>63</v>
      </c>
      <c r="Q22" s="133">
        <f>P22*10^(0.89726074*LOG10(148.026/G22)^2)</f>
        <v>80.702835458533173</v>
      </c>
      <c r="R22" s="90">
        <v>1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1:37" s="3" customFormat="1" ht="14" customHeight="1" thickBot="1">
      <c r="A23" s="93"/>
      <c r="B23" s="94" t="s">
        <v>70</v>
      </c>
      <c r="C23" s="94" t="s">
        <v>71</v>
      </c>
      <c r="D23" s="95" t="s">
        <v>30</v>
      </c>
      <c r="E23" s="95" t="s">
        <v>3</v>
      </c>
      <c r="F23" s="91" t="s">
        <v>33</v>
      </c>
      <c r="G23" s="96">
        <v>77.3</v>
      </c>
      <c r="H23" s="191">
        <v>17</v>
      </c>
      <c r="I23" s="191">
        <v>19</v>
      </c>
      <c r="J23" s="191">
        <v>22</v>
      </c>
      <c r="K23" s="119">
        <v>22</v>
      </c>
      <c r="L23" s="191">
        <v>32</v>
      </c>
      <c r="M23" s="191">
        <v>35</v>
      </c>
      <c r="N23" s="191">
        <v>39</v>
      </c>
      <c r="O23" s="120">
        <v>39</v>
      </c>
      <c r="P23" s="118">
        <f t="shared" si="3"/>
        <v>61</v>
      </c>
      <c r="Q23" s="133">
        <f t="shared" ref="Q23:Q29" si="4">P23*10^(0.794358141*LOG10(174.393/G23)^2)</f>
        <v>76.649643958661173</v>
      </c>
      <c r="R23" s="122">
        <v>1</v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51"/>
      <c r="AH23" s="51"/>
      <c r="AI23" s="51"/>
      <c r="AJ23" s="52"/>
      <c r="AK23" s="52"/>
    </row>
    <row r="24" spans="1:37" ht="14" customHeight="1" thickBot="1">
      <c r="A24" s="93"/>
      <c r="B24" s="94" t="s">
        <v>58</v>
      </c>
      <c r="C24" s="94" t="s">
        <v>59</v>
      </c>
      <c r="D24" s="95" t="s">
        <v>29</v>
      </c>
      <c r="E24" s="187" t="s">
        <v>2</v>
      </c>
      <c r="F24" s="91">
        <v>63</v>
      </c>
      <c r="G24" s="96">
        <v>59</v>
      </c>
      <c r="H24" s="191">
        <v>27</v>
      </c>
      <c r="I24" s="194">
        <v>29</v>
      </c>
      <c r="J24" s="191">
        <v>30</v>
      </c>
      <c r="K24" s="119">
        <v>30</v>
      </c>
      <c r="L24" s="191">
        <v>37</v>
      </c>
      <c r="M24" s="191">
        <v>39</v>
      </c>
      <c r="N24" s="192">
        <v>42</v>
      </c>
      <c r="O24" s="120">
        <v>42</v>
      </c>
      <c r="P24" s="118">
        <f t="shared" si="3"/>
        <v>72</v>
      </c>
      <c r="Q24" s="133">
        <f t="shared" si="4"/>
        <v>107.97224095233963</v>
      </c>
      <c r="R24" s="98">
        <v>2</v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</row>
    <row r="25" spans="1:37" ht="14" customHeight="1" thickBot="1">
      <c r="A25" s="93"/>
      <c r="B25" s="141" t="s">
        <v>56</v>
      </c>
      <c r="C25" s="141" t="s">
        <v>57</v>
      </c>
      <c r="D25" s="142" t="s">
        <v>29</v>
      </c>
      <c r="E25" s="149" t="s">
        <v>2</v>
      </c>
      <c r="F25" s="99">
        <v>75</v>
      </c>
      <c r="G25" s="96">
        <v>69.5</v>
      </c>
      <c r="H25" s="191">
        <v>28</v>
      </c>
      <c r="I25" s="191">
        <v>31</v>
      </c>
      <c r="J25" s="194">
        <v>33</v>
      </c>
      <c r="K25" s="119">
        <v>31</v>
      </c>
      <c r="L25" s="192">
        <v>38</v>
      </c>
      <c r="M25" s="191">
        <v>41</v>
      </c>
      <c r="N25" s="192">
        <v>44</v>
      </c>
      <c r="O25" s="120">
        <v>44</v>
      </c>
      <c r="P25" s="118">
        <f t="shared" si="3"/>
        <v>75</v>
      </c>
      <c r="Q25" s="133">
        <f t="shared" si="4"/>
        <v>100.43130460637676</v>
      </c>
      <c r="R25" s="122">
        <v>1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51"/>
      <c r="AH25" s="51"/>
      <c r="AI25" s="51"/>
      <c r="AJ25" s="52"/>
      <c r="AK25" s="52"/>
    </row>
    <row r="26" spans="1:37" ht="14" customHeight="1" thickBot="1">
      <c r="A26" s="93"/>
      <c r="B26" s="94" t="s">
        <v>60</v>
      </c>
      <c r="C26" s="94" t="s">
        <v>61</v>
      </c>
      <c r="D26" s="98" t="s">
        <v>31</v>
      </c>
      <c r="E26" s="95" t="s">
        <v>2</v>
      </c>
      <c r="F26" s="91" t="s">
        <v>33</v>
      </c>
      <c r="G26" s="96">
        <v>91.8</v>
      </c>
      <c r="H26" s="191">
        <v>30</v>
      </c>
      <c r="I26" s="194">
        <v>34</v>
      </c>
      <c r="J26" s="194">
        <v>34</v>
      </c>
      <c r="K26" s="119">
        <v>30</v>
      </c>
      <c r="L26" s="191">
        <v>38</v>
      </c>
      <c r="M26" s="193">
        <v>41</v>
      </c>
      <c r="N26" s="191">
        <v>41</v>
      </c>
      <c r="O26" s="120">
        <v>41</v>
      </c>
      <c r="P26" s="118">
        <f t="shared" si="3"/>
        <v>71</v>
      </c>
      <c r="Q26" s="133">
        <f t="shared" si="4"/>
        <v>81.837629418578615</v>
      </c>
      <c r="R26" s="98">
        <v>2</v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</row>
    <row r="27" spans="1:37" ht="14" customHeight="1" thickBot="1">
      <c r="A27" s="140"/>
      <c r="B27" s="94" t="s">
        <v>62</v>
      </c>
      <c r="C27" s="94" t="s">
        <v>63</v>
      </c>
      <c r="D27" s="98" t="s">
        <v>29</v>
      </c>
      <c r="E27" s="187" t="s">
        <v>4</v>
      </c>
      <c r="F27" s="143">
        <v>48</v>
      </c>
      <c r="G27" s="144">
        <v>47.5</v>
      </c>
      <c r="H27" s="191">
        <v>32</v>
      </c>
      <c r="I27" s="191">
        <v>35</v>
      </c>
      <c r="J27" s="191">
        <v>38</v>
      </c>
      <c r="K27" s="119">
        <v>38</v>
      </c>
      <c r="L27" s="191">
        <v>48</v>
      </c>
      <c r="M27" s="192">
        <v>51</v>
      </c>
      <c r="N27" s="191">
        <v>54</v>
      </c>
      <c r="O27" s="145">
        <v>54</v>
      </c>
      <c r="P27" s="118">
        <f t="shared" si="3"/>
        <v>92</v>
      </c>
      <c r="Q27" s="133">
        <f t="shared" si="4"/>
        <v>164.89941406301466</v>
      </c>
      <c r="R27" s="146">
        <v>1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7" ht="14" customHeight="1" thickBot="1">
      <c r="A28" s="140"/>
      <c r="B28" s="141" t="s">
        <v>72</v>
      </c>
      <c r="C28" s="141" t="s">
        <v>73</v>
      </c>
      <c r="D28" s="142" t="s">
        <v>32</v>
      </c>
      <c r="E28" s="142" t="s">
        <v>2</v>
      </c>
      <c r="F28" s="143" t="s">
        <v>33</v>
      </c>
      <c r="G28" s="144">
        <v>78.900000000000006</v>
      </c>
      <c r="H28" s="191">
        <v>40</v>
      </c>
      <c r="I28" s="191">
        <v>45</v>
      </c>
      <c r="J28" s="194">
        <v>49</v>
      </c>
      <c r="K28" s="119">
        <v>45</v>
      </c>
      <c r="L28" s="191">
        <v>55</v>
      </c>
      <c r="M28" s="192">
        <v>60</v>
      </c>
      <c r="N28" s="194">
        <v>65</v>
      </c>
      <c r="O28" s="145">
        <v>60</v>
      </c>
      <c r="P28" s="118">
        <f t="shared" si="3"/>
        <v>105</v>
      </c>
      <c r="Q28" s="133">
        <f t="shared" si="4"/>
        <v>130.4480758628016</v>
      </c>
      <c r="R28" s="146">
        <v>1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7" ht="14" customHeight="1" thickBot="1">
      <c r="A29" s="140"/>
      <c r="B29" s="141" t="s">
        <v>0</v>
      </c>
      <c r="C29" s="141" t="s">
        <v>1</v>
      </c>
      <c r="D29" s="142" t="s">
        <v>29</v>
      </c>
      <c r="E29" s="142" t="s">
        <v>2</v>
      </c>
      <c r="F29" s="143">
        <v>63</v>
      </c>
      <c r="G29" s="144">
        <v>62.9</v>
      </c>
      <c r="H29" s="191">
        <v>25</v>
      </c>
      <c r="I29" s="191">
        <v>30</v>
      </c>
      <c r="J29" s="194">
        <v>35</v>
      </c>
      <c r="K29" s="119">
        <v>30</v>
      </c>
      <c r="L29" s="191">
        <v>50</v>
      </c>
      <c r="M29" s="193">
        <v>55</v>
      </c>
      <c r="N29" s="191">
        <v>57</v>
      </c>
      <c r="O29" s="145">
        <v>57</v>
      </c>
      <c r="P29" s="118">
        <f t="shared" si="3"/>
        <v>87</v>
      </c>
      <c r="Q29" s="133">
        <f t="shared" si="4"/>
        <v>124.54482169763621</v>
      </c>
      <c r="R29" s="146">
        <v>1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7" ht="14" customHeight="1" thickBot="1">
      <c r="A30" s="93"/>
      <c r="B30" s="97" t="s">
        <v>64</v>
      </c>
      <c r="C30" s="182" t="s">
        <v>65</v>
      </c>
      <c r="D30" s="179" t="s">
        <v>31</v>
      </c>
      <c r="E30" s="169" t="s">
        <v>4</v>
      </c>
      <c r="F30" s="99" t="s">
        <v>33</v>
      </c>
      <c r="G30" s="100">
        <v>88.6</v>
      </c>
      <c r="H30" s="195">
        <v>48</v>
      </c>
      <c r="I30" s="194">
        <v>50</v>
      </c>
      <c r="J30" s="191">
        <v>50</v>
      </c>
      <c r="K30" s="119">
        <v>50</v>
      </c>
      <c r="L30" s="192">
        <v>64</v>
      </c>
      <c r="M30" s="191">
        <v>67</v>
      </c>
      <c r="N30" s="192">
        <v>70</v>
      </c>
      <c r="O30" s="120">
        <v>70</v>
      </c>
      <c r="P30" s="118">
        <f t="shared" si="3"/>
        <v>120</v>
      </c>
      <c r="Q30" s="133">
        <f>P30*10^(0.89726074*LOG10(148.026/G30)^2)</f>
        <v>132.97280474321772</v>
      </c>
      <c r="R30" s="122">
        <v>1</v>
      </c>
    </row>
    <row r="31" spans="1:37" ht="14" customHeight="1" thickBot="1">
      <c r="A31" s="139"/>
      <c r="B31" s="130"/>
      <c r="C31" s="130"/>
      <c r="D31" s="130"/>
      <c r="E31" s="131"/>
      <c r="F31" s="132"/>
      <c r="G31" s="133"/>
      <c r="H31" s="181"/>
      <c r="I31" s="181"/>
      <c r="J31" s="181"/>
      <c r="K31" s="134"/>
      <c r="L31" s="181"/>
      <c r="M31" s="181"/>
      <c r="N31" s="181"/>
      <c r="O31" s="135"/>
      <c r="P31" s="136">
        <f t="shared" si="3"/>
        <v>0</v>
      </c>
      <c r="Q31" s="133" t="e">
        <f t="shared" ref="Q31" si="5">P31*10^(0.89726074*LOG10(148.026/G31)^2)</f>
        <v>#DIV/0!</v>
      </c>
      <c r="R31" s="157"/>
    </row>
    <row r="32" spans="1:37" ht="14" customHeight="1">
      <c r="A32" s="162"/>
      <c r="B32" s="103"/>
      <c r="C32" s="103"/>
      <c r="D32" s="103"/>
      <c r="E32" s="101"/>
      <c r="F32" s="105"/>
      <c r="G32" s="106"/>
      <c r="H32" s="163"/>
      <c r="I32" s="163"/>
      <c r="J32" s="163"/>
      <c r="K32" s="161"/>
      <c r="L32" s="163"/>
      <c r="M32" s="163"/>
      <c r="N32" s="163"/>
      <c r="O32" s="164"/>
      <c r="P32" s="165"/>
      <c r="Q32" s="106"/>
      <c r="R32" s="166"/>
    </row>
    <row r="33" spans="1:18" ht="14" customHeight="1" thickBot="1">
      <c r="A33" s="205" t="s">
        <v>36</v>
      </c>
      <c r="B33" s="208"/>
      <c r="C33" s="209"/>
      <c r="D33" s="183"/>
      <c r="E33" s="167"/>
      <c r="F33" s="104"/>
      <c r="G33" s="168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ht="14" customHeight="1" thickBot="1">
      <c r="A34" s="123" t="s">
        <v>39</v>
      </c>
      <c r="B34" s="189" t="s">
        <v>40</v>
      </c>
      <c r="C34" s="189" t="s">
        <v>41</v>
      </c>
      <c r="D34" s="189" t="s">
        <v>34</v>
      </c>
      <c r="E34" s="189" t="s">
        <v>55</v>
      </c>
      <c r="F34" s="189" t="s">
        <v>42</v>
      </c>
      <c r="G34" s="189" t="s">
        <v>43</v>
      </c>
      <c r="H34" s="203" t="s">
        <v>44</v>
      </c>
      <c r="I34" s="203"/>
      <c r="J34" s="203"/>
      <c r="K34" s="189" t="s">
        <v>45</v>
      </c>
      <c r="L34" s="204" t="s">
        <v>46</v>
      </c>
      <c r="M34" s="204"/>
      <c r="N34" s="204"/>
      <c r="O34" s="189" t="s">
        <v>45</v>
      </c>
      <c r="P34" s="189" t="s">
        <v>47</v>
      </c>
      <c r="Q34" s="189" t="s">
        <v>48</v>
      </c>
      <c r="R34" s="189"/>
    </row>
    <row r="35" spans="1:18" ht="14" customHeight="1" thickBot="1">
      <c r="A35" s="125" t="s">
        <v>49</v>
      </c>
      <c r="B35" s="126"/>
      <c r="C35" s="126"/>
      <c r="D35" s="127"/>
      <c r="E35" s="127"/>
      <c r="F35" s="189"/>
      <c r="G35" s="128"/>
      <c r="H35" s="189">
        <v>1</v>
      </c>
      <c r="I35" s="189">
        <v>2</v>
      </c>
      <c r="J35" s="189">
        <v>3</v>
      </c>
      <c r="K35" s="189" t="s">
        <v>44</v>
      </c>
      <c r="L35" s="189">
        <v>1</v>
      </c>
      <c r="M35" s="189">
        <v>2</v>
      </c>
      <c r="N35" s="189">
        <v>3</v>
      </c>
      <c r="O35" s="189" t="s">
        <v>50</v>
      </c>
      <c r="P35" s="128"/>
      <c r="Q35" s="189" t="s">
        <v>51</v>
      </c>
      <c r="R35" s="189" t="s">
        <v>52</v>
      </c>
    </row>
    <row r="36" spans="1:18" ht="14" customHeight="1" thickBot="1">
      <c r="A36" s="129"/>
      <c r="B36" s="130" t="s">
        <v>9</v>
      </c>
      <c r="C36" s="130" t="s">
        <v>10</v>
      </c>
      <c r="D36" s="129" t="s">
        <v>30</v>
      </c>
      <c r="E36" s="129" t="s">
        <v>2</v>
      </c>
      <c r="F36" s="132">
        <v>77</v>
      </c>
      <c r="G36" s="133">
        <v>72.599999999999994</v>
      </c>
      <c r="H36" s="197">
        <v>50</v>
      </c>
      <c r="I36" s="197">
        <v>55</v>
      </c>
      <c r="J36" s="197">
        <v>60</v>
      </c>
      <c r="K36" s="134">
        <v>60</v>
      </c>
      <c r="L36" s="197">
        <v>70</v>
      </c>
      <c r="M36" s="197">
        <v>75</v>
      </c>
      <c r="N36" s="197">
        <v>82</v>
      </c>
      <c r="O36" s="135">
        <v>82</v>
      </c>
      <c r="P36" s="136">
        <f t="shared" ref="P36:P44" si="6">K36+O36</f>
        <v>142</v>
      </c>
      <c r="Q36" s="133">
        <f t="shared" ref="Q36:Q44" si="7">P36*10^(0.89726074*LOG10(148.026/G36)^2)</f>
        <v>173.05430653385554</v>
      </c>
      <c r="R36" s="129">
        <v>1</v>
      </c>
    </row>
    <row r="37" spans="1:18" ht="14" customHeight="1" thickBot="1">
      <c r="A37" s="129"/>
      <c r="B37" s="148" t="s">
        <v>11</v>
      </c>
      <c r="C37" s="148" t="s">
        <v>12</v>
      </c>
      <c r="D37" s="129" t="s">
        <v>22</v>
      </c>
      <c r="E37" s="129" t="s">
        <v>2</v>
      </c>
      <c r="F37" s="132">
        <v>85</v>
      </c>
      <c r="G37" s="133">
        <v>84.2</v>
      </c>
      <c r="H37" s="197">
        <v>50</v>
      </c>
      <c r="I37" s="197">
        <v>55</v>
      </c>
      <c r="J37" s="197">
        <v>60</v>
      </c>
      <c r="K37" s="134">
        <v>60</v>
      </c>
      <c r="L37" s="197">
        <v>80</v>
      </c>
      <c r="M37" s="197">
        <v>85</v>
      </c>
      <c r="N37" s="198">
        <v>90</v>
      </c>
      <c r="O37" s="135">
        <v>85</v>
      </c>
      <c r="P37" s="136">
        <f t="shared" si="6"/>
        <v>145</v>
      </c>
      <c r="Q37" s="133">
        <f t="shared" si="7"/>
        <v>164.14870892897599</v>
      </c>
      <c r="R37" s="137">
        <v>2</v>
      </c>
    </row>
    <row r="38" spans="1:18" ht="14" customHeight="1" thickBot="1">
      <c r="A38" s="129"/>
      <c r="B38" s="138" t="s">
        <v>13</v>
      </c>
      <c r="C38" s="138" t="s">
        <v>27</v>
      </c>
      <c r="D38" s="129" t="s">
        <v>32</v>
      </c>
      <c r="E38" s="129" t="s">
        <v>26</v>
      </c>
      <c r="F38" s="132">
        <v>105</v>
      </c>
      <c r="G38" s="133">
        <v>102</v>
      </c>
      <c r="H38" s="197">
        <v>55</v>
      </c>
      <c r="I38" s="197">
        <v>60</v>
      </c>
      <c r="J38" s="198">
        <v>65</v>
      </c>
      <c r="K38" s="134">
        <v>60</v>
      </c>
      <c r="L38" s="197">
        <v>75</v>
      </c>
      <c r="M38" s="197">
        <v>80</v>
      </c>
      <c r="N38" s="197">
        <v>85</v>
      </c>
      <c r="O38" s="135">
        <v>85</v>
      </c>
      <c r="P38" s="136">
        <f t="shared" si="6"/>
        <v>145</v>
      </c>
      <c r="Q38" s="133">
        <f t="shared" si="7"/>
        <v>153.05219387663914</v>
      </c>
      <c r="R38" s="129">
        <v>1</v>
      </c>
    </row>
    <row r="39" spans="1:18" ht="14" customHeight="1" thickBot="1">
      <c r="A39" s="129"/>
      <c r="B39" s="130" t="s">
        <v>14</v>
      </c>
      <c r="C39" s="130" t="s">
        <v>15</v>
      </c>
      <c r="D39" s="129" t="s">
        <v>23</v>
      </c>
      <c r="E39" s="129" t="s">
        <v>2</v>
      </c>
      <c r="F39" s="132">
        <v>94</v>
      </c>
      <c r="G39" s="133">
        <v>86</v>
      </c>
      <c r="H39" s="197">
        <v>60</v>
      </c>
      <c r="I39" s="197">
        <v>65</v>
      </c>
      <c r="J39" s="198">
        <v>70</v>
      </c>
      <c r="K39" s="134">
        <v>65</v>
      </c>
      <c r="L39" s="197">
        <v>85</v>
      </c>
      <c r="M39" s="197">
        <v>90</v>
      </c>
      <c r="N39" s="197">
        <v>95</v>
      </c>
      <c r="O39" s="135">
        <v>95</v>
      </c>
      <c r="P39" s="136">
        <f t="shared" si="6"/>
        <v>160</v>
      </c>
      <c r="Q39" s="133">
        <f t="shared" si="7"/>
        <v>179.48406180358515</v>
      </c>
      <c r="R39" s="137">
        <v>3</v>
      </c>
    </row>
    <row r="40" spans="1:18" ht="14" customHeight="1" thickBot="1">
      <c r="A40" s="129"/>
      <c r="B40" s="138" t="s">
        <v>67</v>
      </c>
      <c r="C40" s="138" t="s">
        <v>68</v>
      </c>
      <c r="D40" s="129" t="s">
        <v>32</v>
      </c>
      <c r="E40" s="129" t="s">
        <v>2</v>
      </c>
      <c r="F40" s="132">
        <v>85</v>
      </c>
      <c r="G40" s="133">
        <v>79.599999999999994</v>
      </c>
      <c r="H40" s="197">
        <v>80</v>
      </c>
      <c r="I40" s="197">
        <v>84</v>
      </c>
      <c r="J40" s="197">
        <v>87</v>
      </c>
      <c r="K40" s="134">
        <v>87</v>
      </c>
      <c r="L40" s="198">
        <v>95</v>
      </c>
      <c r="M40" s="197">
        <v>95</v>
      </c>
      <c r="N40" s="198">
        <v>100</v>
      </c>
      <c r="O40" s="135">
        <v>95</v>
      </c>
      <c r="P40" s="136">
        <f t="shared" si="6"/>
        <v>182</v>
      </c>
      <c r="Q40" s="133">
        <f t="shared" si="7"/>
        <v>211.44789311284742</v>
      </c>
      <c r="R40" s="129">
        <v>1</v>
      </c>
    </row>
    <row r="41" spans="1:18" ht="14" customHeight="1" thickBot="1">
      <c r="A41" s="147"/>
      <c r="B41" s="130" t="s">
        <v>16</v>
      </c>
      <c r="C41" s="130" t="s">
        <v>17</v>
      </c>
      <c r="D41" s="131" t="s">
        <v>30</v>
      </c>
      <c r="E41" s="129" t="s">
        <v>2</v>
      </c>
      <c r="F41" s="150">
        <v>94</v>
      </c>
      <c r="G41" s="151">
        <v>90.8</v>
      </c>
      <c r="H41" s="197">
        <v>75</v>
      </c>
      <c r="I41" s="198">
        <v>79</v>
      </c>
      <c r="J41" s="198">
        <v>79</v>
      </c>
      <c r="K41" s="134">
        <v>75</v>
      </c>
      <c r="L41" s="198">
        <v>105</v>
      </c>
      <c r="M41" s="197">
        <v>105</v>
      </c>
      <c r="N41" s="197">
        <v>110</v>
      </c>
      <c r="O41" s="152">
        <v>110</v>
      </c>
      <c r="P41" s="136">
        <f t="shared" si="6"/>
        <v>185</v>
      </c>
      <c r="Q41" s="133">
        <f t="shared" si="7"/>
        <v>203.04588936803364</v>
      </c>
      <c r="R41" s="147">
        <v>2</v>
      </c>
    </row>
    <row r="42" spans="1:18" ht="14" customHeight="1" thickBot="1">
      <c r="A42" s="147"/>
      <c r="B42" s="148" t="s">
        <v>18</v>
      </c>
      <c r="C42" s="148" t="s">
        <v>19</v>
      </c>
      <c r="D42" s="149" t="s">
        <v>32</v>
      </c>
      <c r="E42" s="129" t="s">
        <v>2</v>
      </c>
      <c r="F42" s="150">
        <v>94</v>
      </c>
      <c r="G42" s="151">
        <v>89.6</v>
      </c>
      <c r="H42" s="198">
        <v>95</v>
      </c>
      <c r="I42" s="197">
        <v>95</v>
      </c>
      <c r="J42" s="197">
        <v>100</v>
      </c>
      <c r="K42" s="134">
        <v>100</v>
      </c>
      <c r="L42" s="197">
        <v>120</v>
      </c>
      <c r="M42" s="197">
        <v>125</v>
      </c>
      <c r="N42" s="198">
        <v>130</v>
      </c>
      <c r="O42" s="152">
        <v>125</v>
      </c>
      <c r="P42" s="136">
        <f t="shared" si="6"/>
        <v>225</v>
      </c>
      <c r="Q42" s="133">
        <f t="shared" si="7"/>
        <v>248.21937179776356</v>
      </c>
      <c r="R42" s="147">
        <v>1</v>
      </c>
    </row>
    <row r="43" spans="1:18" ht="14" customHeight="1" thickBot="1">
      <c r="A43" s="147"/>
      <c r="B43" s="148" t="s">
        <v>14</v>
      </c>
      <c r="C43" s="148" t="s">
        <v>20</v>
      </c>
      <c r="D43" s="149" t="s">
        <v>24</v>
      </c>
      <c r="E43" s="129" t="s">
        <v>26</v>
      </c>
      <c r="F43" s="150">
        <v>56</v>
      </c>
      <c r="G43" s="151">
        <v>54.7</v>
      </c>
      <c r="H43" s="197">
        <v>30</v>
      </c>
      <c r="I43" s="197">
        <v>35</v>
      </c>
      <c r="J43" s="197">
        <v>37</v>
      </c>
      <c r="K43" s="153">
        <v>37</v>
      </c>
      <c r="L43" s="197">
        <v>37</v>
      </c>
      <c r="M43" s="197">
        <v>42</v>
      </c>
      <c r="N43" s="197">
        <v>45</v>
      </c>
      <c r="O43" s="152">
        <v>45</v>
      </c>
      <c r="P43" s="136">
        <f t="shared" si="6"/>
        <v>82</v>
      </c>
      <c r="Q43" s="133">
        <f t="shared" si="7"/>
        <v>120.65246738467189</v>
      </c>
      <c r="R43" s="147">
        <v>1</v>
      </c>
    </row>
    <row r="44" spans="1:18" ht="14" customHeight="1" thickBot="1">
      <c r="A44" s="147"/>
      <c r="B44" s="130" t="s">
        <v>21</v>
      </c>
      <c r="C44" s="130" t="s">
        <v>20</v>
      </c>
      <c r="D44" s="131" t="s">
        <v>24</v>
      </c>
      <c r="E44" s="129" t="s">
        <v>26</v>
      </c>
      <c r="F44" s="150">
        <v>62</v>
      </c>
      <c r="G44" s="151">
        <v>60.3</v>
      </c>
      <c r="H44" s="197">
        <v>37</v>
      </c>
      <c r="I44" s="197">
        <v>42</v>
      </c>
      <c r="J44" s="198">
        <v>47</v>
      </c>
      <c r="K44" s="134">
        <v>42</v>
      </c>
      <c r="L44" s="197">
        <v>45</v>
      </c>
      <c r="M44" s="197">
        <v>50</v>
      </c>
      <c r="N44" s="197">
        <v>52</v>
      </c>
      <c r="O44" s="152">
        <v>52</v>
      </c>
      <c r="P44" s="136">
        <f t="shared" si="6"/>
        <v>94</v>
      </c>
      <c r="Q44" s="133">
        <f t="shared" si="7"/>
        <v>128.71100867695412</v>
      </c>
      <c r="R44" s="147">
        <v>1</v>
      </c>
    </row>
    <row r="82" spans="1:18"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1:18">
      <c r="A83" s="60"/>
      <c r="B83" s="83"/>
      <c r="C83" s="83"/>
      <c r="D83" s="83"/>
      <c r="E83" s="85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6"/>
      <c r="R83" s="87"/>
    </row>
    <row r="84" spans="1:18"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</sheetData>
  <sortState ref="B37:Q44">
    <sortCondition descending="1" ref="B38:B44"/>
  </sortState>
  <mergeCells count="9">
    <mergeCell ref="A1:C1"/>
    <mergeCell ref="H20:J20"/>
    <mergeCell ref="L20:N20"/>
    <mergeCell ref="H34:J34"/>
    <mergeCell ref="L34:N34"/>
    <mergeCell ref="H2:J2"/>
    <mergeCell ref="L2:N2"/>
    <mergeCell ref="A33:C33"/>
    <mergeCell ref="A19:C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May,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1</vt:lpstr>
      <vt:lpstr>Group 2</vt:lpstr>
      <vt:lpstr>OVERALL 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Gilmore</dc:creator>
  <cp:lastModifiedBy>Peter  Stewart</cp:lastModifiedBy>
  <dcterms:created xsi:type="dcterms:W3CDTF">2013-04-27T09:35:40Z</dcterms:created>
  <dcterms:modified xsi:type="dcterms:W3CDTF">2014-12-07T22:10:44Z</dcterms:modified>
</cp:coreProperties>
</file>