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80" yWindow="-80" windowWidth="28760" windowHeight="17360" activeTab="2"/>
  </bookViews>
  <sheets>
    <sheet name="Group 1 (Youth Development)" sheetId="10" r:id="rId1"/>
    <sheet name="Group 2" sheetId="16" r:id="rId2"/>
    <sheet name="Group 3" sheetId="14" r:id="rId3"/>
    <sheet name="Group 4" sheetId="17" r:id="rId4"/>
    <sheet name="Overall results" sheetId="11" r:id="rId5"/>
    <sheet name="OVERALL RANKINGS" sheetId="7" r:id="rId6"/>
    <sheet name="ALL LIFTERS" sheetId="15" r:id="rId7"/>
    <sheet name="Sheet7" sheetId="18" r:id="rId8"/>
  </sheets>
  <definedNames>
    <definedName name="_xlnm.Print_Area" localSheetId="0">'Group 1 (Youth Development)'!$A$1:$U$29</definedName>
    <definedName name="_xlnm.Print_Area" localSheetId="1">'Group 2'!$A$1:$R$24</definedName>
    <definedName name="_xlnm.Print_Area" localSheetId="2">'Group 3'!$A$1:$R$23</definedName>
    <definedName name="_xlnm.Print_Area" localSheetId="3">'Group 4'!$A$1:$R$24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35" i="15"/>
  <c r="P35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M12" i="10"/>
  <c r="Q12"/>
  <c r="R12"/>
  <c r="M11"/>
  <c r="Q11"/>
  <c r="S11"/>
  <c r="T11"/>
  <c r="M15"/>
  <c r="Q15"/>
  <c r="R15"/>
  <c r="M14"/>
  <c r="Q14"/>
  <c r="S14"/>
  <c r="T14"/>
  <c r="M10"/>
  <c r="Q10"/>
  <c r="R10"/>
  <c r="M9"/>
  <c r="Q9"/>
  <c r="S9"/>
  <c r="T9"/>
  <c r="M8"/>
  <c r="Q8"/>
  <c r="R8"/>
  <c r="M7"/>
  <c r="Q7"/>
  <c r="S7"/>
  <c r="T7"/>
  <c r="P7" i="16"/>
  <c r="Q7"/>
  <c r="P13"/>
  <c r="Q13"/>
  <c r="P12"/>
  <c r="Q12"/>
  <c r="P18"/>
  <c r="Q18"/>
  <c r="P16"/>
  <c r="Q16"/>
  <c r="P17"/>
  <c r="Q17"/>
  <c r="P15"/>
  <c r="Q15"/>
  <c r="P14"/>
  <c r="Q14"/>
  <c r="P10"/>
  <c r="Q10"/>
  <c r="P11"/>
  <c r="Q11"/>
  <c r="P9"/>
  <c r="Q9"/>
  <c r="P8"/>
  <c r="Q8"/>
  <c r="P15" i="14"/>
  <c r="Q15"/>
  <c r="P7"/>
  <c r="Q7"/>
  <c r="P17"/>
  <c r="Q17"/>
  <c r="P16"/>
  <c r="Q16"/>
  <c r="P14"/>
  <c r="Q14"/>
  <c r="P13"/>
  <c r="Q13"/>
  <c r="P12"/>
  <c r="Q12"/>
  <c r="P8"/>
  <c r="Q8"/>
  <c r="P9"/>
  <c r="Q9"/>
  <c r="P10"/>
  <c r="Q10"/>
  <c r="P11"/>
  <c r="Q11"/>
  <c r="P10" i="17"/>
  <c r="Q10"/>
  <c r="P11"/>
  <c r="Q11"/>
  <c r="P17"/>
  <c r="Q17"/>
  <c r="P16"/>
  <c r="Q16"/>
  <c r="P15"/>
  <c r="Q15"/>
  <c r="P8"/>
  <c r="Q8"/>
  <c r="P9"/>
  <c r="Q9"/>
  <c r="Q7"/>
  <c r="P12"/>
  <c r="Q12"/>
  <c r="P13"/>
  <c r="Q13"/>
  <c r="P14"/>
  <c r="Q14"/>
  <c r="M44" i="11"/>
  <c r="Q44"/>
  <c r="R44"/>
  <c r="M43"/>
  <c r="Q43"/>
  <c r="S43"/>
  <c r="T43"/>
  <c r="M42"/>
  <c r="Q42"/>
  <c r="R42"/>
  <c r="M41"/>
  <c r="Q41"/>
  <c r="S41"/>
  <c r="T41"/>
  <c r="M40"/>
  <c r="Q40"/>
  <c r="R40"/>
  <c r="M39"/>
  <c r="Q39"/>
  <c r="S39"/>
  <c r="T39"/>
  <c r="Q32"/>
  <c r="R32"/>
  <c r="Q30"/>
  <c r="R30"/>
  <c r="Q26"/>
  <c r="R26"/>
  <c r="Q27"/>
  <c r="R27"/>
  <c r="Q35"/>
  <c r="R35"/>
  <c r="Q20"/>
  <c r="R20"/>
  <c r="Q9"/>
  <c r="R9"/>
  <c r="Q11"/>
  <c r="R11"/>
  <c r="R13"/>
  <c r="Q21"/>
  <c r="R21"/>
  <c r="Q28"/>
  <c r="R28"/>
  <c r="Q34"/>
  <c r="R34"/>
  <c r="Q24"/>
  <c r="R24"/>
  <c r="Q18"/>
  <c r="R18"/>
  <c r="Q19"/>
  <c r="R19"/>
  <c r="Q25"/>
  <c r="R25"/>
  <c r="Q22"/>
  <c r="R22"/>
  <c r="Q12"/>
  <c r="R12"/>
  <c r="Q29"/>
  <c r="R29"/>
  <c r="Q23"/>
  <c r="R23"/>
  <c r="Q31"/>
  <c r="R31"/>
  <c r="Q33"/>
  <c r="R33"/>
  <c r="Q17"/>
  <c r="R17"/>
  <c r="Q15"/>
  <c r="R15"/>
  <c r="Q10"/>
  <c r="R10"/>
  <c r="Q14"/>
  <c r="R14"/>
  <c r="Q7"/>
  <c r="R7"/>
  <c r="Q16"/>
  <c r="R16"/>
  <c r="Q6"/>
  <c r="R6"/>
  <c r="Q8"/>
  <c r="R8"/>
</calcChain>
</file>

<file path=xl/sharedStrings.xml><?xml version="1.0" encoding="utf-8"?>
<sst xmlns="http://schemas.openxmlformats.org/spreadsheetml/2006/main" count="812" uniqueCount="311">
  <si>
    <t>Ronnie</t>
  </si>
  <si>
    <t>O'Connor</t>
  </si>
  <si>
    <t xml:space="preserve">Mark </t>
  </si>
  <si>
    <t>PRINT NAME</t>
    <phoneticPr fontId="27" type="noConversion"/>
  </si>
  <si>
    <t>SIGNATURE</t>
    <phoneticPr fontId="27" type="noConversion"/>
  </si>
  <si>
    <t>Referee 1</t>
    <phoneticPr fontId="27" type="noConversion"/>
  </si>
  <si>
    <t>Referee 2</t>
    <phoneticPr fontId="27" type="noConversion"/>
  </si>
  <si>
    <t>Rebekah</t>
  </si>
  <si>
    <t>Steph</t>
  </si>
  <si>
    <t xml:space="preserve">Erynn </t>
  </si>
  <si>
    <t xml:space="preserve">Kinley </t>
  </si>
  <si>
    <t>Youth</t>
    <phoneticPr fontId="27" type="noConversion"/>
  </si>
  <si>
    <t xml:space="preserve">Jill </t>
  </si>
  <si>
    <t>Costley</t>
  </si>
  <si>
    <t>Aaron Agnew</t>
    <phoneticPr fontId="27" type="noConversion"/>
  </si>
  <si>
    <t>Stewart Reid</t>
    <phoneticPr fontId="27" type="noConversion"/>
  </si>
  <si>
    <t>NI</t>
    <phoneticPr fontId="27" type="noConversion"/>
  </si>
  <si>
    <t>BWT</t>
    <phoneticPr fontId="27" type="noConversion"/>
  </si>
  <si>
    <t>13/08/2003</t>
  </si>
  <si>
    <t>31/01/2007</t>
    <phoneticPr fontId="27" type="noConversion"/>
  </si>
  <si>
    <t>14/10/2006</t>
    <phoneticPr fontId="27" type="noConversion"/>
  </si>
  <si>
    <r>
      <t>COMPETITION NAME:</t>
    </r>
    <r>
      <rPr>
        <b/>
        <sz val="11"/>
        <rFont val="Arial"/>
        <family val="2"/>
      </rPr>
      <t xml:space="preserve"> NI Weightlifting Autumn Championships 2015</t>
    </r>
    <phoneticPr fontId="27" type="noConversion"/>
  </si>
  <si>
    <t xml:space="preserve">Vikki </t>
  </si>
  <si>
    <t>McAneney</t>
  </si>
  <si>
    <t>GoLift WLC</t>
    <phoneticPr fontId="27" type="noConversion"/>
  </si>
  <si>
    <t>YOUTH DEV</t>
    <phoneticPr fontId="27" type="noConversion"/>
  </si>
  <si>
    <t>FEMALE</t>
    <phoneticPr fontId="27" type="noConversion"/>
  </si>
  <si>
    <t>MALE</t>
    <phoneticPr fontId="27" type="noConversion"/>
  </si>
  <si>
    <t>(3)</t>
    <phoneticPr fontId="27" type="noConversion"/>
  </si>
  <si>
    <t>(9)</t>
    <phoneticPr fontId="27" type="noConversion"/>
  </si>
  <si>
    <t>Jimmy</t>
    <phoneticPr fontId="27" type="noConversion"/>
  </si>
  <si>
    <t>McCloskey-Lee</t>
    <phoneticPr fontId="27" type="noConversion"/>
  </si>
  <si>
    <t xml:space="preserve">The points are doubled to give more focus on correct technique and not necessesarily the one who lifts the most. </t>
  </si>
  <si>
    <t>Stewart</t>
  </si>
  <si>
    <t>Thompson</t>
  </si>
  <si>
    <t>David</t>
  </si>
  <si>
    <t>Knowles</t>
  </si>
  <si>
    <t>Cooke</t>
  </si>
  <si>
    <t>Campbell</t>
  </si>
  <si>
    <r>
      <t>COMPETITION NAME:</t>
    </r>
    <r>
      <rPr>
        <b/>
        <sz val="11"/>
        <rFont val="Arial"/>
        <family val="2"/>
      </rPr>
      <t xml:space="preserve"> NI Weightlifting Titanic Weightlifting Championships 2015</t>
    </r>
    <phoneticPr fontId="27" type="noConversion"/>
  </si>
  <si>
    <t>VENUE: Reebok CrossFit NI</t>
    <phoneticPr fontId="27" type="noConversion"/>
  </si>
  <si>
    <t>DATE: 13/06/2015</t>
    <phoneticPr fontId="27" type="noConversion"/>
  </si>
  <si>
    <t>LOT NO</t>
    <phoneticPr fontId="27" type="noConversion"/>
  </si>
  <si>
    <t>CATEGORY</t>
    <phoneticPr fontId="27" type="noConversion"/>
  </si>
  <si>
    <t>BEST SNATCH</t>
    <phoneticPr fontId="27" type="noConversion"/>
  </si>
  <si>
    <t>BEST C&amp;J</t>
    <phoneticPr fontId="27" type="noConversion"/>
  </si>
  <si>
    <t>SINCLAIR POINTS</t>
    <phoneticPr fontId="27" type="noConversion"/>
  </si>
  <si>
    <t>POSITION</t>
    <phoneticPr fontId="27" type="noConversion"/>
  </si>
  <si>
    <t>Brodie McClelland</t>
    <phoneticPr fontId="27" type="noConversion"/>
  </si>
  <si>
    <t>Next Generation WLC</t>
    <phoneticPr fontId="27" type="noConversion"/>
  </si>
  <si>
    <t>Unattached</t>
  </si>
  <si>
    <t>RCFNI</t>
  </si>
  <si>
    <t>CLUB</t>
    <phoneticPr fontId="27" type="noConversion"/>
  </si>
  <si>
    <t>FIRST NAME</t>
  </si>
  <si>
    <t>SURNAME</t>
  </si>
  <si>
    <t>CLASS</t>
  </si>
  <si>
    <t>BWT</t>
  </si>
  <si>
    <t>SNATCH</t>
  </si>
  <si>
    <t>CLEAN &amp; JERK</t>
  </si>
  <si>
    <t>TOTAL</t>
  </si>
  <si>
    <t>Position</t>
  </si>
  <si>
    <t>Henry</t>
  </si>
  <si>
    <t>Kerri</t>
  </si>
  <si>
    <t>NI</t>
    <phoneticPr fontId="27" type="noConversion"/>
  </si>
  <si>
    <t>Collins</t>
  </si>
  <si>
    <t>Lot number</t>
  </si>
  <si>
    <t>NAME</t>
  </si>
  <si>
    <t>Bwt Cat</t>
  </si>
  <si>
    <t xml:space="preserve">  Club</t>
  </si>
  <si>
    <t>Div</t>
  </si>
  <si>
    <t>DOB</t>
  </si>
  <si>
    <t xml:space="preserve"> Snatch</t>
  </si>
  <si>
    <t>Snatch total</t>
  </si>
  <si>
    <t>Clean &amp; Jerk</t>
  </si>
  <si>
    <t>Youth</t>
  </si>
  <si>
    <t>C&amp;J Total</t>
  </si>
  <si>
    <t>Points Total</t>
  </si>
  <si>
    <t xml:space="preserve">Weight Points </t>
  </si>
  <si>
    <t>Total</t>
  </si>
  <si>
    <t>GoLift WLC</t>
  </si>
  <si>
    <t>weight lifted</t>
  </si>
  <si>
    <t>technical points</t>
  </si>
  <si>
    <t xml:space="preserve">example </t>
  </si>
  <si>
    <t>max points for snatch: 4</t>
  </si>
  <si>
    <t>max points for clean: 4</t>
  </si>
  <si>
    <t>max points for jerk: 4</t>
  </si>
  <si>
    <t>RCFNI</t>
    <phoneticPr fontId="27" type="noConversion"/>
  </si>
  <si>
    <t xml:space="preserve">Scott </t>
  </si>
  <si>
    <t>Paulin</t>
  </si>
  <si>
    <t>Dean</t>
  </si>
  <si>
    <t>Spence</t>
  </si>
  <si>
    <t>Able</t>
  </si>
  <si>
    <t>Carpenter</t>
  </si>
  <si>
    <t>Next Gen WLC</t>
    <phoneticPr fontId="27" type="noConversion"/>
  </si>
  <si>
    <t xml:space="preserve">Brendan </t>
  </si>
  <si>
    <t xml:space="preserve">Arthur </t>
  </si>
  <si>
    <t>Quinn</t>
  </si>
  <si>
    <t xml:space="preserve">Matthew </t>
  </si>
  <si>
    <t xml:space="preserve">Caleb </t>
  </si>
  <si>
    <t>McCollum</t>
  </si>
  <si>
    <t>Beechmount</t>
  </si>
  <si>
    <t>Cameron</t>
  </si>
  <si>
    <t>Montgomery</t>
  </si>
  <si>
    <t>94+</t>
    <phoneticPr fontId="27" type="noConversion"/>
  </si>
  <si>
    <t>Nathan</t>
  </si>
  <si>
    <t>Patrick</t>
  </si>
  <si>
    <t>Price</t>
  </si>
  <si>
    <t>Colum</t>
  </si>
  <si>
    <t>McCann</t>
  </si>
  <si>
    <t>Savage</t>
  </si>
  <si>
    <t xml:space="preserve">Patrick </t>
  </si>
  <si>
    <t>2/03/83</t>
  </si>
  <si>
    <t>Mitchell</t>
  </si>
  <si>
    <t>20/03/1990</t>
  </si>
  <si>
    <t>M</t>
    <phoneticPr fontId="27" type="noConversion"/>
  </si>
  <si>
    <t>07/08/1988</t>
    <phoneticPr fontId="27" type="noConversion"/>
  </si>
  <si>
    <t xml:space="preserve">Ross </t>
    <phoneticPr fontId="27" type="noConversion"/>
  </si>
  <si>
    <t>Stewart</t>
    <phoneticPr fontId="27" type="noConversion"/>
  </si>
  <si>
    <t>Cameron</t>
    <phoneticPr fontId="27" type="noConversion"/>
  </si>
  <si>
    <t>Montgomery</t>
    <phoneticPr fontId="27" type="noConversion"/>
  </si>
  <si>
    <t>105+</t>
    <phoneticPr fontId="27" type="noConversion"/>
  </si>
  <si>
    <t>18/01/1997</t>
    <phoneticPr fontId="27" type="noConversion"/>
  </si>
  <si>
    <t>James</t>
    <phoneticPr fontId="27" type="noConversion"/>
  </si>
  <si>
    <t>Rowlinson</t>
    <phoneticPr fontId="27" type="noConversion"/>
  </si>
  <si>
    <t xml:space="preserve">M  </t>
    <phoneticPr fontId="27" type="noConversion"/>
  </si>
  <si>
    <t>Nathan</t>
    <phoneticPr fontId="27" type="noConversion"/>
  </si>
  <si>
    <t>Braniff</t>
    <phoneticPr fontId="27" type="noConversion"/>
  </si>
  <si>
    <t>GROUP 1: YOUTH DEVELOPMENT</t>
    <phoneticPr fontId="27" type="noConversion"/>
  </si>
  <si>
    <t>VENUE: White Wolf</t>
    <phoneticPr fontId="27" type="noConversion"/>
  </si>
  <si>
    <t>DATE: 12/09/2015</t>
    <phoneticPr fontId="27" type="noConversion"/>
  </si>
  <si>
    <t>FEMALE</t>
    <phoneticPr fontId="27" type="noConversion"/>
  </si>
  <si>
    <t>Hannah</t>
  </si>
  <si>
    <t>Graham</t>
  </si>
  <si>
    <t>F</t>
  </si>
  <si>
    <t>QUB Olympic</t>
  </si>
  <si>
    <t>14/03/1987</t>
  </si>
  <si>
    <t>Naomi</t>
  </si>
  <si>
    <t>14/03/1989</t>
  </si>
  <si>
    <t>Go Lift</t>
  </si>
  <si>
    <t>10/11/1987</t>
  </si>
  <si>
    <t>Jenni</t>
  </si>
  <si>
    <t>Saunders</t>
  </si>
  <si>
    <t>Unaffiliated</t>
  </si>
  <si>
    <t>01/08/1992</t>
  </si>
  <si>
    <t>Natalie</t>
  </si>
  <si>
    <t>Lowry</t>
  </si>
  <si>
    <t xml:space="preserve">Unaffiliated </t>
  </si>
  <si>
    <t>17/09/1990</t>
  </si>
  <si>
    <t>Lisa</t>
  </si>
  <si>
    <t>Keenan</t>
  </si>
  <si>
    <t>3WL</t>
  </si>
  <si>
    <t>16/03/1981</t>
  </si>
  <si>
    <t>Erynn</t>
  </si>
  <si>
    <t>Linley</t>
  </si>
  <si>
    <t>24/07/2000</t>
  </si>
  <si>
    <t>Kerry</t>
  </si>
  <si>
    <t>MaGowan</t>
  </si>
  <si>
    <t>10/10/1983</t>
  </si>
  <si>
    <t>Rebecca</t>
    <phoneticPr fontId="27" type="noConversion"/>
  </si>
  <si>
    <t>Foreman</t>
    <phoneticPr fontId="27" type="noConversion"/>
  </si>
  <si>
    <t>F</t>
    <phoneticPr fontId="27" type="noConversion"/>
  </si>
  <si>
    <t>GoLift WLC</t>
    <phoneticPr fontId="27" type="noConversion"/>
  </si>
  <si>
    <t>Jill</t>
    <phoneticPr fontId="27" type="noConversion"/>
  </si>
  <si>
    <t>Costley</t>
    <phoneticPr fontId="27" type="noConversion"/>
  </si>
  <si>
    <t>07/07/1995</t>
    <phoneticPr fontId="27" type="noConversion"/>
  </si>
  <si>
    <t>M</t>
  </si>
  <si>
    <t>St Gabs</t>
  </si>
  <si>
    <t>03/05/1993</t>
  </si>
  <si>
    <t>u23</t>
  </si>
  <si>
    <t>Finbar</t>
    <phoneticPr fontId="27" type="noConversion"/>
  </si>
  <si>
    <t>Foxwell</t>
    <phoneticPr fontId="27" type="noConversion"/>
  </si>
  <si>
    <t>14/09/1989</t>
  </si>
  <si>
    <t>Matthew</t>
  </si>
  <si>
    <t>McNeill</t>
  </si>
  <si>
    <t>Next Gen</t>
  </si>
  <si>
    <t xml:space="preserve">Michel </t>
  </si>
  <si>
    <t>Referee 3</t>
    <phoneticPr fontId="27" type="noConversion"/>
  </si>
  <si>
    <t>(15)</t>
    <phoneticPr fontId="27" type="noConversion"/>
  </si>
  <si>
    <t>P21*(10^(0.794358141*((LOG10(G21/174.393))^2)))</t>
    <phoneticPr fontId="27" type="noConversion"/>
  </si>
  <si>
    <t>Sen</t>
  </si>
  <si>
    <t>Senior</t>
    <phoneticPr fontId="27" type="noConversion"/>
  </si>
  <si>
    <t>* remember to change P and G category</t>
    <phoneticPr fontId="27" type="noConversion"/>
  </si>
  <si>
    <t>P21*(10^(0.794358141*((LOG10(G21/174.393))^2)))</t>
    <phoneticPr fontId="27" type="noConversion"/>
  </si>
  <si>
    <t>P7*(10^(0.89726074*((LOG10(G7/148.026))^2)))</t>
    <phoneticPr fontId="27" type="noConversion"/>
  </si>
  <si>
    <t>Age (1st Jan 2015)</t>
    <phoneticPr fontId="27" type="noConversion"/>
  </si>
  <si>
    <t>FIRST NAME</t>
    <phoneticPr fontId="27" type="noConversion"/>
  </si>
  <si>
    <t>Female sinclair formula</t>
    <phoneticPr fontId="27" type="noConversion"/>
  </si>
  <si>
    <t>Male sinclair formula</t>
    <phoneticPr fontId="27" type="noConversion"/>
  </si>
  <si>
    <t>P7*(10^(0.89726074*((LOG10(G7/148.026))^2)))</t>
  </si>
  <si>
    <t>P21*(10^(0.794358141*((LOG10(G21/174.393))^2)))</t>
  </si>
  <si>
    <t>Reid</t>
  </si>
  <si>
    <t>Adam</t>
  </si>
  <si>
    <t>Braniff</t>
  </si>
  <si>
    <t>GoLift WLC</t>
    <phoneticPr fontId="27" type="noConversion"/>
  </si>
  <si>
    <t>Youth (Dev)</t>
    <phoneticPr fontId="27" type="noConversion"/>
  </si>
  <si>
    <t>Brodie</t>
  </si>
  <si>
    <t>McClelland</t>
  </si>
  <si>
    <t>Katelyn</t>
  </si>
  <si>
    <t>Reuther</t>
  </si>
  <si>
    <t xml:space="preserve">Naomi </t>
  </si>
  <si>
    <t>3 White Lights</t>
  </si>
  <si>
    <t>3 White Lights</t>
    <phoneticPr fontId="27" type="noConversion"/>
  </si>
  <si>
    <t>Senior</t>
    <phoneticPr fontId="27" type="noConversion"/>
  </si>
  <si>
    <t>Senior</t>
    <phoneticPr fontId="27" type="noConversion"/>
  </si>
  <si>
    <t xml:space="preserve">Triona </t>
  </si>
  <si>
    <t>Quigley</t>
  </si>
  <si>
    <t>McGowan</t>
  </si>
  <si>
    <t>Maurice Glover</t>
    <phoneticPr fontId="27" type="noConversion"/>
  </si>
  <si>
    <t>Next Generation</t>
    <phoneticPr fontId="27" type="noConversion"/>
  </si>
  <si>
    <t>Brian Stewart</t>
    <phoneticPr fontId="27" type="noConversion"/>
  </si>
  <si>
    <t>Stephen McComb</t>
    <phoneticPr fontId="27" type="noConversion"/>
  </si>
  <si>
    <t>Jim Kelly</t>
    <phoneticPr fontId="27" type="noConversion"/>
  </si>
  <si>
    <t>Brian Stewart</t>
    <phoneticPr fontId="27" type="noConversion"/>
  </si>
  <si>
    <t>Stephen McComb</t>
    <phoneticPr fontId="27" type="noConversion"/>
  </si>
  <si>
    <t>Jim Kelly</t>
    <phoneticPr fontId="27" type="noConversion"/>
  </si>
  <si>
    <t>Stephen McComb</t>
    <phoneticPr fontId="27" type="noConversion"/>
  </si>
  <si>
    <t>F</t>
    <phoneticPr fontId="27" type="noConversion"/>
  </si>
  <si>
    <t>M</t>
    <phoneticPr fontId="27" type="noConversion"/>
  </si>
  <si>
    <t>Howes</t>
    <phoneticPr fontId="27" type="noConversion"/>
  </si>
  <si>
    <t>Sarah</t>
    <phoneticPr fontId="27" type="noConversion"/>
  </si>
  <si>
    <t>Peters</t>
    <phoneticPr fontId="27" type="noConversion"/>
  </si>
  <si>
    <t>Richard</t>
    <phoneticPr fontId="27" type="noConversion"/>
  </si>
  <si>
    <t>Banbridge</t>
    <phoneticPr fontId="27" type="noConversion"/>
  </si>
  <si>
    <t xml:space="preserve">Philip </t>
    <phoneticPr fontId="27" type="noConversion"/>
  </si>
  <si>
    <t>Smyth</t>
    <phoneticPr fontId="27" type="noConversion"/>
  </si>
  <si>
    <t>Aaron</t>
    <phoneticPr fontId="27" type="noConversion"/>
  </si>
  <si>
    <t>Agnew</t>
    <phoneticPr fontId="27" type="noConversion"/>
  </si>
  <si>
    <t>31/01/2007</t>
    <phoneticPr fontId="27" type="noConversion"/>
  </si>
  <si>
    <t>Reid</t>
    <phoneticPr fontId="27" type="noConversion"/>
  </si>
  <si>
    <t>14/10/2006</t>
    <phoneticPr fontId="27" type="noConversion"/>
  </si>
  <si>
    <t>Brodie</t>
    <phoneticPr fontId="27" type="noConversion"/>
  </si>
  <si>
    <t>McClelland</t>
    <phoneticPr fontId="27" type="noConversion"/>
  </si>
  <si>
    <t>07/07/2005</t>
    <phoneticPr fontId="27" type="noConversion"/>
  </si>
  <si>
    <t>Name</t>
    <phoneticPr fontId="27" type="noConversion"/>
  </si>
  <si>
    <t>Surname</t>
    <phoneticPr fontId="27" type="noConversion"/>
  </si>
  <si>
    <t>Club</t>
    <phoneticPr fontId="27" type="noConversion"/>
  </si>
  <si>
    <t>bwt</t>
    <phoneticPr fontId="27" type="noConversion"/>
  </si>
  <si>
    <t>DOB</t>
    <phoneticPr fontId="27" type="noConversion"/>
  </si>
  <si>
    <t>age</t>
    <phoneticPr fontId="27" type="noConversion"/>
  </si>
  <si>
    <t>cat</t>
    <phoneticPr fontId="27" type="noConversion"/>
  </si>
  <si>
    <t>total</t>
    <phoneticPr fontId="27" type="noConversion"/>
  </si>
  <si>
    <t>M/F</t>
    <phoneticPr fontId="27" type="noConversion"/>
  </si>
  <si>
    <t>GROUP 2</t>
    <phoneticPr fontId="27" type="noConversion"/>
  </si>
  <si>
    <t>Rebecca</t>
  </si>
  <si>
    <t>Foreman</t>
  </si>
  <si>
    <t>Richard</t>
  </si>
  <si>
    <t>Peters</t>
  </si>
  <si>
    <t>John</t>
    <phoneticPr fontId="27" type="noConversion"/>
  </si>
  <si>
    <t>QUB Olympic WLC</t>
    <phoneticPr fontId="27" type="noConversion"/>
  </si>
  <si>
    <t>Banbridge</t>
  </si>
  <si>
    <t>Youth</t>
    <phoneticPr fontId="27" type="noConversion"/>
  </si>
  <si>
    <t>Senior</t>
    <phoneticPr fontId="27" type="noConversion"/>
  </si>
  <si>
    <t>U23/Senior</t>
    <phoneticPr fontId="27" type="noConversion"/>
  </si>
  <si>
    <t>U23</t>
    <phoneticPr fontId="27" type="noConversion"/>
  </si>
  <si>
    <t xml:space="preserve">GROUP 3 </t>
    <phoneticPr fontId="27" type="noConversion"/>
  </si>
  <si>
    <t>Sen</t>
    <phoneticPr fontId="27" type="noConversion"/>
  </si>
  <si>
    <t>105+</t>
  </si>
  <si>
    <t>U23/Sen</t>
    <phoneticPr fontId="27" type="noConversion"/>
  </si>
  <si>
    <t xml:space="preserve">GROUP 4 </t>
    <phoneticPr fontId="27" type="noConversion"/>
  </si>
  <si>
    <t>Jill</t>
  </si>
  <si>
    <t>Sarah</t>
  </si>
  <si>
    <t>Howes</t>
  </si>
  <si>
    <t xml:space="preserve">Ross </t>
  </si>
  <si>
    <t>Finbar</t>
  </si>
  <si>
    <t>Foxwell</t>
  </si>
  <si>
    <t>James</t>
  </si>
  <si>
    <t>Rowlinson</t>
  </si>
  <si>
    <t xml:space="preserve">Philip </t>
  </si>
  <si>
    <t>Smyth</t>
  </si>
  <si>
    <t>U23/Sen</t>
    <phoneticPr fontId="27" type="noConversion"/>
  </si>
  <si>
    <t>U23/Sen</t>
    <phoneticPr fontId="27" type="noConversion"/>
  </si>
  <si>
    <t>QUB Olympic WLC</t>
    <phoneticPr fontId="27" type="noConversion"/>
  </si>
  <si>
    <t>P7*(10^(0.89726074*((LOG10(G7/148.026))^2)))</t>
    <phoneticPr fontId="27" type="noConversion"/>
  </si>
  <si>
    <t>Sen</t>
    <phoneticPr fontId="27" type="noConversion"/>
  </si>
  <si>
    <t>Youth</t>
    <phoneticPr fontId="27" type="noConversion"/>
  </si>
  <si>
    <t>U23/Sen</t>
    <phoneticPr fontId="27" type="noConversion"/>
  </si>
  <si>
    <t>Colette</t>
    <phoneticPr fontId="27" type="noConversion"/>
  </si>
  <si>
    <t>Mulholland</t>
    <phoneticPr fontId="27" type="noConversion"/>
  </si>
  <si>
    <t>CF Downpatrick</t>
    <phoneticPr fontId="27" type="noConversion"/>
  </si>
  <si>
    <t>Senior</t>
    <phoneticPr fontId="27" type="noConversion"/>
  </si>
  <si>
    <t>Kinley</t>
    <phoneticPr fontId="27" type="noConversion"/>
  </si>
  <si>
    <t>105+</t>
    <phoneticPr fontId="27" type="noConversion"/>
  </si>
  <si>
    <t>Sanders</t>
    <phoneticPr fontId="27" type="noConversion"/>
  </si>
  <si>
    <t>St Gabs</t>
    <phoneticPr fontId="27" type="noConversion"/>
  </si>
  <si>
    <t>75+</t>
    <phoneticPr fontId="27" type="noConversion"/>
  </si>
  <si>
    <t xml:space="preserve">Seamus </t>
    <phoneticPr fontId="27" type="noConversion"/>
  </si>
  <si>
    <t>Agnew</t>
    <phoneticPr fontId="27" type="noConversion"/>
  </si>
  <si>
    <t>3 White Lights</t>
    <phoneticPr fontId="27" type="noConversion"/>
  </si>
  <si>
    <t>Klein</t>
  </si>
  <si>
    <t>15/05/1982</t>
  </si>
  <si>
    <t>Brown</t>
  </si>
  <si>
    <t>25/11/1993</t>
  </si>
  <si>
    <t>U23</t>
  </si>
  <si>
    <t xml:space="preserve">Adam </t>
  </si>
  <si>
    <t>Pollock</t>
  </si>
  <si>
    <t>18/05/1995</t>
  </si>
  <si>
    <t>Brendan</t>
  </si>
  <si>
    <t>Beech mount</t>
  </si>
  <si>
    <t>02/04/1971</t>
  </si>
  <si>
    <t xml:space="preserve">James </t>
  </si>
  <si>
    <t>17/09/1988</t>
  </si>
  <si>
    <t>Maxwell</t>
  </si>
  <si>
    <t>White Wolf</t>
  </si>
  <si>
    <t>21/12/1979</t>
  </si>
  <si>
    <t>Andrew</t>
  </si>
  <si>
    <t>Bassett</t>
  </si>
  <si>
    <t xml:space="preserve">Paul </t>
  </si>
  <si>
    <t>Reynolds</t>
  </si>
  <si>
    <t>QUB</t>
  </si>
  <si>
    <t>13/06/1989</t>
  </si>
  <si>
    <t>John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</si>
</sst>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@"/>
    <numFmt numFmtId="171" formatCode="m/d/yyyy"/>
  </numFmts>
  <fonts count="3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</font>
    <font>
      <sz val="11"/>
      <color indexed="8"/>
      <name val="Calibri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</font>
    <font>
      <b/>
      <sz val="10"/>
      <color indexed="12"/>
      <name val="Arial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rgb="FFC00000"/>
      <name val="Arial"/>
      <family val="2"/>
    </font>
    <font>
      <sz val="10"/>
      <color indexed="8"/>
      <name val="Arial"/>
    </font>
    <font>
      <b/>
      <sz val="9"/>
      <color indexed="8"/>
      <name val="Verdana"/>
    </font>
    <font>
      <sz val="9"/>
      <color indexed="8"/>
      <name val="Verdana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45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7" borderId="15" applyNumberFormat="0" applyAlignment="0" applyProtection="0"/>
    <xf numFmtId="0" fontId="14" fillId="18" borderId="16" applyNumberFormat="0" applyAlignment="0" applyProtection="0"/>
    <xf numFmtId="0" fontId="6" fillId="4" borderId="0"/>
    <xf numFmtId="0" fontId="5" fillId="3" borderId="0"/>
    <xf numFmtId="0" fontId="9" fillId="0" borderId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5" applyNumberFormat="0" applyAlignment="0" applyProtection="0"/>
    <xf numFmtId="0" fontId="21" fillId="0" borderId="20" applyNumberFormat="0" applyFill="0" applyAlignment="0" applyProtection="0"/>
    <xf numFmtId="0" fontId="22" fillId="19" borderId="0" applyNumberFormat="0" applyBorder="0" applyAlignment="0" applyProtection="0"/>
    <xf numFmtId="0" fontId="9" fillId="20" borderId="13" applyNumberFormat="0" applyFont="0" applyAlignment="0" applyProtection="0"/>
    <xf numFmtId="0" fontId="23" fillId="7" borderId="21" applyNumberFormat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</cellStyleXfs>
  <cellXfs count="262">
    <xf numFmtId="0" fontId="0" fillId="0" borderId="0" xfId="0"/>
    <xf numFmtId="0" fontId="9" fillId="0" borderId="0" xfId="30"/>
    <xf numFmtId="0" fontId="9" fillId="0" borderId="0" xfId="30" applyAlignment="1">
      <alignment horizontal="left"/>
    </xf>
    <xf numFmtId="0" fontId="9" fillId="0" borderId="0" xfId="30" applyAlignment="1">
      <alignment horizontal="center"/>
    </xf>
    <xf numFmtId="0" fontId="1" fillId="0" borderId="0" xfId="30" applyFont="1" applyBorder="1"/>
    <xf numFmtId="0" fontId="1" fillId="0" borderId="0" xfId="30" applyFont="1" applyFill="1" applyBorder="1"/>
    <xf numFmtId="0" fontId="1" fillId="0" borderId="0" xfId="30" applyFont="1" applyFill="1" applyBorder="1" applyAlignment="1">
      <alignment horizontal="left"/>
    </xf>
    <xf numFmtId="0" fontId="1" fillId="0" borderId="0" xfId="30" applyFont="1" applyFill="1" applyBorder="1" applyAlignment="1">
      <alignment horizontal="center"/>
    </xf>
    <xf numFmtId="0" fontId="2" fillId="0" borderId="0" xfId="30" applyFont="1" applyBorder="1"/>
    <xf numFmtId="0" fontId="7" fillId="0" borderId="0" xfId="30" applyFont="1" applyFill="1" applyBorder="1" applyAlignment="1">
      <alignment horizontal="left"/>
    </xf>
    <xf numFmtId="0" fontId="1" fillId="2" borderId="8" xfId="30" applyFont="1" applyFill="1" applyBorder="1" applyAlignment="1">
      <alignment horizontal="center" vertical="center"/>
    </xf>
    <xf numFmtId="0" fontId="1" fillId="2" borderId="6" xfId="30" applyFont="1" applyFill="1" applyBorder="1" applyAlignment="1">
      <alignment horizontal="center" vertical="center"/>
    </xf>
    <xf numFmtId="0" fontId="1" fillId="5" borderId="5" xfId="30" applyFont="1" applyFill="1" applyBorder="1" applyAlignment="1">
      <alignment horizontal="center" vertical="center" wrapText="1"/>
    </xf>
    <xf numFmtId="2" fontId="1" fillId="2" borderId="6" xfId="30" applyNumberFormat="1" applyFont="1" applyFill="1" applyBorder="1" applyAlignment="1">
      <alignment horizontal="center" vertical="center"/>
    </xf>
    <xf numFmtId="0" fontId="1" fillId="2" borderId="11" xfId="30" applyFont="1" applyFill="1" applyBorder="1" applyAlignment="1">
      <alignment horizontal="center" vertical="center"/>
    </xf>
    <xf numFmtId="0" fontId="1" fillId="2" borderId="5" xfId="30" applyFont="1" applyFill="1" applyBorder="1" applyAlignment="1">
      <alignment vertical="center" wrapText="1"/>
    </xf>
    <xf numFmtId="0" fontId="1" fillId="2" borderId="5" xfId="30" applyNumberFormat="1" applyFont="1" applyFill="1" applyBorder="1" applyAlignment="1">
      <alignment horizontal="center" vertical="center" wrapText="1"/>
    </xf>
    <xf numFmtId="2" fontId="1" fillId="2" borderId="5" xfId="30" applyNumberFormat="1" applyFont="1" applyFill="1" applyBorder="1" applyAlignment="1">
      <alignment horizontal="center" vertical="center"/>
    </xf>
    <xf numFmtId="0" fontId="1" fillId="2" borderId="5" xfId="30" applyFont="1" applyFill="1" applyBorder="1" applyAlignment="1">
      <alignment vertical="center"/>
    </xf>
    <xf numFmtId="0" fontId="1" fillId="2" borderId="5" xfId="30" applyFont="1" applyFill="1" applyBorder="1" applyAlignment="1">
      <alignment horizontal="center" vertical="center"/>
    </xf>
    <xf numFmtId="0" fontId="1" fillId="5" borderId="12" xfId="30" applyFont="1" applyFill="1" applyBorder="1" applyAlignment="1">
      <alignment horizontal="center" vertical="center" wrapText="1"/>
    </xf>
    <xf numFmtId="2" fontId="1" fillId="2" borderId="12" xfId="30" applyNumberFormat="1" applyFont="1" applyFill="1" applyBorder="1" applyAlignment="1">
      <alignment horizontal="center" vertical="center"/>
    </xf>
    <xf numFmtId="0" fontId="3" fillId="0" borderId="3" xfId="30" applyFont="1" applyFill="1" applyBorder="1" applyAlignment="1">
      <alignment horizontal="center" vertical="center"/>
    </xf>
    <xf numFmtId="0" fontId="4" fillId="2" borderId="6" xfId="30" applyNumberFormat="1" applyFont="1" applyFill="1" applyBorder="1" applyAlignment="1">
      <alignment horizontal="center" vertical="center"/>
    </xf>
    <xf numFmtId="0" fontId="1" fillId="2" borderId="5" xfId="30" applyFont="1" applyFill="1" applyBorder="1" applyAlignment="1" applyProtection="1">
      <alignment horizontal="center" vertical="center"/>
      <protection locked="0"/>
    </xf>
    <xf numFmtId="0" fontId="1" fillId="2" borderId="9" xfId="30" applyFont="1" applyFill="1" applyBorder="1" applyAlignment="1">
      <alignment horizontal="center" vertical="center"/>
    </xf>
    <xf numFmtId="0" fontId="1" fillId="2" borderId="9" xfId="30" applyFont="1" applyFill="1" applyBorder="1" applyAlignment="1">
      <alignment vertical="center" wrapText="1"/>
    </xf>
    <xf numFmtId="0" fontId="1" fillId="2" borderId="9" xfId="30" applyNumberFormat="1" applyFont="1" applyFill="1" applyBorder="1" applyAlignment="1">
      <alignment horizontal="center" vertical="center" wrapText="1"/>
    </xf>
    <xf numFmtId="0" fontId="1" fillId="5" borderId="9" xfId="30" applyFont="1" applyFill="1" applyBorder="1" applyAlignment="1">
      <alignment horizontal="center" vertical="center" wrapText="1"/>
    </xf>
    <xf numFmtId="2" fontId="1" fillId="2" borderId="9" xfId="30" applyNumberFormat="1" applyFont="1" applyFill="1" applyBorder="1" applyAlignment="1">
      <alignment horizontal="center" vertical="center"/>
    </xf>
    <xf numFmtId="0" fontId="4" fillId="2" borderId="9" xfId="30" applyNumberFormat="1" applyFont="1" applyFill="1" applyBorder="1" applyAlignment="1">
      <alignment horizontal="center" vertical="center"/>
    </xf>
    <xf numFmtId="0" fontId="1" fillId="2" borderId="9" xfId="30" applyFont="1" applyFill="1" applyBorder="1" applyAlignment="1">
      <alignment vertical="center"/>
    </xf>
    <xf numFmtId="0" fontId="1" fillId="0" borderId="11" xfId="30" applyFont="1" applyFill="1" applyBorder="1" applyAlignment="1">
      <alignment horizontal="center" vertical="center"/>
    </xf>
    <xf numFmtId="0" fontId="1" fillId="0" borderId="5" xfId="30" applyFont="1" applyFill="1" applyBorder="1" applyAlignment="1">
      <alignment vertical="center" wrapText="1"/>
    </xf>
    <xf numFmtId="0" fontId="1" fillId="0" borderId="5" xfId="30" applyNumberFormat="1" applyFont="1" applyFill="1" applyBorder="1" applyAlignment="1">
      <alignment horizontal="center" vertical="center" wrapText="1"/>
    </xf>
    <xf numFmtId="0" fontId="1" fillId="6" borderId="5" xfId="30" applyFont="1" applyFill="1" applyBorder="1" applyAlignment="1">
      <alignment horizontal="center" vertical="center" wrapText="1"/>
    </xf>
    <xf numFmtId="2" fontId="1" fillId="0" borderId="5" xfId="30" applyNumberFormat="1" applyFont="1" applyFill="1" applyBorder="1" applyAlignment="1">
      <alignment horizontal="center" vertical="center"/>
    </xf>
    <xf numFmtId="0" fontId="1" fillId="0" borderId="5" xfId="30" applyFont="1" applyFill="1" applyBorder="1" applyAlignment="1">
      <alignment horizontal="center" vertical="center"/>
    </xf>
    <xf numFmtId="0" fontId="1" fillId="0" borderId="9" xfId="30" applyFont="1" applyFill="1" applyBorder="1" applyAlignment="1">
      <alignment vertical="center" wrapText="1"/>
    </xf>
    <xf numFmtId="0" fontId="1" fillId="0" borderId="9" xfId="30" applyNumberFormat="1" applyFont="1" applyFill="1" applyBorder="1" applyAlignment="1">
      <alignment horizontal="center" vertical="center" wrapText="1"/>
    </xf>
    <xf numFmtId="0" fontId="1" fillId="6" borderId="9" xfId="30" applyFont="1" applyFill="1" applyBorder="1" applyAlignment="1">
      <alignment horizontal="center" vertical="center" wrapText="1"/>
    </xf>
    <xf numFmtId="2" fontId="1" fillId="0" borderId="9" xfId="30" applyNumberFormat="1" applyFont="1" applyFill="1" applyBorder="1" applyAlignment="1">
      <alignment horizontal="center" vertical="center"/>
    </xf>
    <xf numFmtId="0" fontId="1" fillId="6" borderId="12" xfId="30" applyFont="1" applyFill="1" applyBorder="1" applyAlignment="1">
      <alignment horizontal="center" vertical="center" wrapText="1"/>
    </xf>
    <xf numFmtId="0" fontId="1" fillId="2" borderId="23" xfId="30" applyFont="1" applyFill="1" applyBorder="1" applyAlignment="1">
      <alignment horizontal="center" vertical="center"/>
    </xf>
    <xf numFmtId="0" fontId="1" fillId="2" borderId="12" xfId="3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9" fillId="0" borderId="0" xfId="0" applyFont="1" applyBorder="1"/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/>
    <xf numFmtId="0" fontId="30" fillId="0" borderId="0" xfId="0" applyFont="1" applyBorder="1"/>
    <xf numFmtId="1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9" fillId="21" borderId="9" xfId="0" applyFont="1" applyFill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9" fillId="0" borderId="29" xfId="0" applyFont="1" applyBorder="1"/>
    <xf numFmtId="0" fontId="32" fillId="21" borderId="9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29" fillId="0" borderId="0" xfId="0" applyFont="1" applyBorder="1"/>
    <xf numFmtId="0" fontId="9" fillId="0" borderId="0" xfId="0" applyFont="1" applyFill="1" applyBorder="1"/>
    <xf numFmtId="0" fontId="9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8" fillId="6" borderId="6" xfId="30" applyNumberFormat="1" applyFont="1" applyFill="1" applyBorder="1" applyAlignment="1">
      <alignment horizontal="center" vertical="center"/>
    </xf>
    <xf numFmtId="0" fontId="28" fillId="6" borderId="5" xfId="30" applyNumberFormat="1" applyFont="1" applyFill="1" applyBorder="1" applyAlignment="1">
      <alignment horizontal="center" vertical="center"/>
    </xf>
    <xf numFmtId="0" fontId="28" fillId="22" borderId="6" xfId="30" applyNumberFormat="1" applyFont="1" applyFill="1" applyBorder="1" applyAlignment="1" applyProtection="1">
      <alignment horizontal="center" vertical="center"/>
      <protection locked="0"/>
    </xf>
    <xf numFmtId="0" fontId="28" fillId="22" borderId="5" xfId="30" applyNumberFormat="1" applyFont="1" applyFill="1" applyBorder="1" applyAlignment="1" applyProtection="1">
      <alignment horizontal="center" vertical="center"/>
      <protection locked="0"/>
    </xf>
    <xf numFmtId="0" fontId="28" fillId="6" borderId="5" xfId="30" applyNumberFormat="1" applyFont="1" applyFill="1" applyBorder="1" applyAlignment="1" applyProtection="1">
      <alignment horizontal="center" vertical="center"/>
      <protection locked="0"/>
    </xf>
    <xf numFmtId="0" fontId="28" fillId="6" borderId="9" xfId="30" applyNumberFormat="1" applyFont="1" applyFill="1" applyBorder="1" applyAlignment="1">
      <alignment horizontal="center" vertical="center"/>
    </xf>
    <xf numFmtId="0" fontId="28" fillId="22" borderId="9" xfId="30" applyNumberFormat="1" applyFont="1" applyFill="1" applyBorder="1" applyAlignment="1" applyProtection="1">
      <alignment horizontal="center" vertical="center"/>
      <protection locked="0"/>
    </xf>
    <xf numFmtId="0" fontId="28" fillId="6" borderId="9" xfId="30" applyNumberFormat="1" applyFont="1" applyFill="1" applyBorder="1" applyAlignment="1" applyProtection="1">
      <alignment horizontal="center" vertical="center"/>
      <protection locked="0"/>
    </xf>
    <xf numFmtId="0" fontId="1" fillId="0" borderId="12" xfId="30" applyFont="1" applyFill="1" applyBorder="1" applyAlignment="1">
      <alignment vertical="center" wrapText="1"/>
    </xf>
    <xf numFmtId="0" fontId="4" fillId="2" borderId="14" xfId="3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23" borderId="9" xfId="0" applyFont="1" applyFill="1" applyBorder="1" applyAlignment="1">
      <alignment horizontal="center"/>
    </xf>
    <xf numFmtId="0" fontId="9" fillId="24" borderId="9" xfId="0" applyFont="1" applyFill="1" applyBorder="1" applyAlignment="1">
      <alignment horizontal="center"/>
    </xf>
    <xf numFmtId="0" fontId="1" fillId="24" borderId="9" xfId="28" applyNumberFormat="1" applyFont="1" applyFill="1" applyBorder="1" applyAlignment="1" applyProtection="1">
      <alignment horizontal="center" vertical="center"/>
    </xf>
    <xf numFmtId="0" fontId="1" fillId="24" borderId="6" xfId="28" applyNumberFormat="1" applyFont="1" applyFill="1" applyBorder="1" applyAlignment="1" applyProtection="1">
      <alignment horizontal="center" vertical="center"/>
    </xf>
    <xf numFmtId="0" fontId="1" fillId="23" borderId="6" xfId="28" applyNumberFormat="1" applyFont="1" applyFill="1" applyBorder="1" applyAlignment="1" applyProtection="1">
      <alignment horizontal="center" vertical="center"/>
    </xf>
    <xf numFmtId="0" fontId="1" fillId="23" borderId="5" xfId="28" applyNumberFormat="1" applyFont="1" applyFill="1" applyBorder="1" applyAlignment="1" applyProtection="1">
      <alignment horizontal="center" vertical="center"/>
    </xf>
    <xf numFmtId="0" fontId="1" fillId="24" borderId="5" xfId="28" applyNumberFormat="1" applyFont="1" applyFill="1" applyBorder="1" applyAlignment="1" applyProtection="1">
      <alignment horizontal="center" vertical="center"/>
    </xf>
    <xf numFmtId="0" fontId="1" fillId="23" borderId="9" xfId="28" applyNumberFormat="1" applyFont="1" applyFill="1" applyBorder="1" applyAlignment="1" applyProtection="1">
      <alignment horizontal="center" vertical="center"/>
    </xf>
    <xf numFmtId="0" fontId="1" fillId="23" borderId="12" xfId="28" applyNumberFormat="1" applyFont="1" applyFill="1" applyBorder="1" applyAlignment="1" applyProtection="1">
      <alignment horizontal="center" vertical="center"/>
    </xf>
    <xf numFmtId="0" fontId="1" fillId="24" borderId="12" xfId="28" applyNumberFormat="1" applyFont="1" applyFill="1" applyBorder="1" applyAlignment="1" applyProtection="1">
      <alignment horizontal="center" vertical="center"/>
    </xf>
    <xf numFmtId="0" fontId="1" fillId="0" borderId="23" xfId="30" applyNumberFormat="1" applyFont="1" applyFill="1" applyBorder="1" applyAlignment="1">
      <alignment horizontal="center" vertical="center" wrapText="1"/>
    </xf>
    <xf numFmtId="0" fontId="1" fillId="0" borderId="26" xfId="30" applyFont="1" applyFill="1" applyBorder="1" applyAlignment="1">
      <alignment vertical="center" wrapText="1"/>
    </xf>
    <xf numFmtId="0" fontId="1" fillId="2" borderId="6" xfId="30" applyFont="1" applyFill="1" applyBorder="1" applyAlignment="1">
      <alignment vertical="center" wrapText="1"/>
    </xf>
    <xf numFmtId="2" fontId="1" fillId="0" borderId="6" xfId="30" applyNumberFormat="1" applyFont="1" applyFill="1" applyBorder="1" applyAlignment="1">
      <alignment horizontal="center" vertical="center"/>
    </xf>
    <xf numFmtId="0" fontId="28" fillId="6" borderId="6" xfId="30" applyNumberFormat="1" applyFont="1" applyFill="1" applyBorder="1" applyAlignment="1" applyProtection="1">
      <alignment horizontal="center" vertical="center"/>
      <protection locked="0"/>
    </xf>
    <xf numFmtId="0" fontId="33" fillId="0" borderId="0" xfId="30" applyFont="1" applyFill="1" applyBorder="1"/>
    <xf numFmtId="0" fontId="1" fillId="0" borderId="6" xfId="30" applyFont="1" applyFill="1" applyBorder="1" applyAlignment="1">
      <alignment vertical="center" wrapText="1"/>
    </xf>
    <xf numFmtId="0" fontId="1" fillId="0" borderId="6" xfId="3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28" applyNumberFormat="1" applyFont="1" applyFill="1" applyBorder="1" applyAlignment="1" applyProtection="1">
      <alignment horizontal="center" vertical="center"/>
    </xf>
    <xf numFmtId="0" fontId="1" fillId="0" borderId="12" xfId="28" applyNumberFormat="1" applyFont="1" applyFill="1" applyBorder="1" applyAlignment="1" applyProtection="1">
      <alignment horizontal="center" vertical="center"/>
    </xf>
    <xf numFmtId="0" fontId="1" fillId="0" borderId="9" xfId="28" applyNumberFormat="1" applyFont="1" applyFill="1" applyBorder="1" applyAlignment="1" applyProtection="1">
      <alignment horizontal="center" vertical="center"/>
    </xf>
    <xf numFmtId="0" fontId="1" fillId="0" borderId="11" xfId="28" applyNumberFormat="1" applyFont="1" applyFill="1" applyBorder="1" applyAlignment="1" applyProtection="1">
      <alignment horizontal="center" vertical="center"/>
    </xf>
    <xf numFmtId="0" fontId="1" fillId="0" borderId="6" xfId="28" applyNumberFormat="1" applyFont="1" applyFill="1" applyBorder="1" applyAlignment="1" applyProtection="1">
      <alignment horizontal="center" vertical="center"/>
    </xf>
    <xf numFmtId="0" fontId="1" fillId="0" borderId="14" xfId="28" applyNumberFormat="1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>
      <alignment horizontal="center"/>
    </xf>
    <xf numFmtId="0" fontId="1" fillId="5" borderId="6" xfId="30" applyFont="1" applyFill="1" applyBorder="1" applyAlignment="1">
      <alignment horizontal="center" vertical="center" wrapText="1"/>
    </xf>
    <xf numFmtId="2" fontId="1" fillId="2" borderId="27" xfId="30" applyNumberFormat="1" applyFont="1" applyFill="1" applyBorder="1" applyAlignment="1">
      <alignment horizontal="center" vertical="center"/>
    </xf>
    <xf numFmtId="0" fontId="3" fillId="0" borderId="40" xfId="30" applyFont="1" applyFill="1" applyBorder="1" applyAlignment="1">
      <alignment horizontal="center" vertical="center"/>
    </xf>
    <xf numFmtId="0" fontId="9" fillId="0" borderId="37" xfId="0" applyFont="1" applyBorder="1"/>
    <xf numFmtId="0" fontId="1" fillId="0" borderId="33" xfId="0" applyFont="1" applyBorder="1" applyAlignment="1">
      <alignment horizontal="center" vertical="center"/>
    </xf>
    <xf numFmtId="0" fontId="1" fillId="2" borderId="5" xfId="30" applyNumberFormat="1" applyFont="1" applyFill="1" applyBorder="1" applyAlignment="1">
      <alignment horizontal="center" vertical="center"/>
    </xf>
    <xf numFmtId="0" fontId="1" fillId="2" borderId="46" xfId="30" applyFont="1" applyFill="1" applyBorder="1" applyAlignment="1">
      <alignment horizontal="center" vertical="center"/>
    </xf>
    <xf numFmtId="0" fontId="1" fillId="2" borderId="14" xfId="30" applyFont="1" applyFill="1" applyBorder="1" applyAlignment="1">
      <alignment vertical="center" wrapText="1"/>
    </xf>
    <xf numFmtId="0" fontId="1" fillId="2" borderId="14" xfId="3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2" fontId="1" fillId="0" borderId="14" xfId="30" applyNumberFormat="1" applyFont="1" applyFill="1" applyBorder="1" applyAlignment="1">
      <alignment horizontal="center" vertical="center"/>
    </xf>
    <xf numFmtId="0" fontId="28" fillId="6" borderId="14" xfId="30" applyNumberFormat="1" applyFont="1" applyFill="1" applyBorder="1" applyAlignment="1">
      <alignment horizontal="center" vertical="center"/>
    </xf>
    <xf numFmtId="0" fontId="28" fillId="6" borderId="14" xfId="30" applyNumberFormat="1" applyFont="1" applyFill="1" applyBorder="1" applyAlignment="1" applyProtection="1">
      <alignment horizontal="center" vertical="center"/>
      <protection locked="0"/>
    </xf>
    <xf numFmtId="2" fontId="1" fillId="2" borderId="33" xfId="30" applyNumberFormat="1" applyFont="1" applyFill="1" applyBorder="1" applyAlignment="1">
      <alignment horizontal="center" vertical="center"/>
    </xf>
    <xf numFmtId="0" fontId="1" fillId="2" borderId="27" xfId="30" applyFont="1" applyFill="1" applyBorder="1" applyAlignment="1">
      <alignment horizontal="center" vertical="center"/>
    </xf>
    <xf numFmtId="0" fontId="1" fillId="2" borderId="27" xfId="30" applyFont="1" applyFill="1" applyBorder="1" applyAlignment="1">
      <alignment vertical="center" wrapText="1"/>
    </xf>
    <xf numFmtId="0" fontId="1" fillId="2" borderId="27" xfId="30" applyNumberFormat="1" applyFont="1" applyFill="1" applyBorder="1" applyAlignment="1">
      <alignment horizontal="center" vertical="center" wrapText="1"/>
    </xf>
    <xf numFmtId="0" fontId="1" fillId="5" borderId="27" xfId="30" applyFont="1" applyFill="1" applyBorder="1" applyAlignment="1">
      <alignment horizontal="center" vertical="center" wrapText="1"/>
    </xf>
    <xf numFmtId="0" fontId="1" fillId="0" borderId="27" xfId="28" applyNumberFormat="1" applyFont="1" applyFill="1" applyBorder="1" applyAlignment="1" applyProtection="1">
      <alignment horizontal="center" vertical="center"/>
    </xf>
    <xf numFmtId="0" fontId="28" fillId="6" borderId="27" xfId="30" applyNumberFormat="1" applyFont="1" applyFill="1" applyBorder="1" applyAlignment="1">
      <alignment horizontal="center" vertical="center"/>
    </xf>
    <xf numFmtId="0" fontId="28" fillId="22" borderId="27" xfId="30" applyNumberFormat="1" applyFont="1" applyFill="1" applyBorder="1" applyAlignment="1" applyProtection="1">
      <alignment horizontal="center" vertical="center"/>
      <protection locked="0"/>
    </xf>
    <xf numFmtId="0" fontId="4" fillId="2" borderId="27" xfId="30" applyNumberFormat="1" applyFont="1" applyFill="1" applyBorder="1" applyAlignment="1">
      <alignment horizontal="center" vertical="center"/>
    </xf>
    <xf numFmtId="0" fontId="4" fillId="2" borderId="8" xfId="30" applyFont="1" applyFill="1" applyBorder="1" applyAlignment="1">
      <alignment horizontal="center" vertical="center"/>
    </xf>
    <xf numFmtId="0" fontId="4" fillId="0" borderId="11" xfId="30" applyFont="1" applyFill="1" applyBorder="1" applyAlignment="1">
      <alignment horizontal="center" vertical="center"/>
    </xf>
    <xf numFmtId="0" fontId="4" fillId="2" borderId="9" xfId="30" applyFont="1" applyFill="1" applyBorder="1" applyAlignment="1">
      <alignment horizontal="center" vertical="center"/>
    </xf>
    <xf numFmtId="49" fontId="4" fillId="2" borderId="11" xfId="30" applyNumberFormat="1" applyFont="1" applyFill="1" applyBorder="1" applyAlignment="1">
      <alignment horizontal="center" vertical="center"/>
    </xf>
    <xf numFmtId="49" fontId="4" fillId="0" borderId="11" xfId="30" applyNumberFormat="1" applyFont="1" applyFill="1" applyBorder="1" applyAlignment="1">
      <alignment horizontal="center" vertical="center"/>
    </xf>
    <xf numFmtId="0" fontId="1" fillId="0" borderId="9" xfId="0" applyFont="1" applyBorder="1"/>
    <xf numFmtId="49" fontId="4" fillId="2" borderId="9" xfId="30" applyNumberFormat="1" applyFont="1" applyFill="1" applyBorder="1" applyAlignment="1">
      <alignment horizontal="center" vertical="center"/>
    </xf>
    <xf numFmtId="0" fontId="34" fillId="2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2" xfId="3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6" fillId="0" borderId="48" xfId="0" applyNumberFormat="1" applyFont="1" applyBorder="1" applyAlignment="1">
      <alignment horizontal="left"/>
    </xf>
    <xf numFmtId="0" fontId="36" fillId="0" borderId="48" xfId="0" applyNumberFormat="1" applyFont="1" applyBorder="1" applyAlignment="1">
      <alignment horizontal="center"/>
    </xf>
    <xf numFmtId="1" fontId="36" fillId="0" borderId="48" xfId="0" applyNumberFormat="1" applyFont="1" applyBorder="1" applyAlignment="1">
      <alignment horizontal="center"/>
    </xf>
    <xf numFmtId="0" fontId="36" fillId="0" borderId="48" xfId="0" applyNumberFormat="1" applyFont="1" applyBorder="1" applyAlignment="1"/>
    <xf numFmtId="0" fontId="36" fillId="6" borderId="48" xfId="0" applyNumberFormat="1" applyFont="1" applyFill="1" applyBorder="1" applyAlignment="1"/>
    <xf numFmtId="49" fontId="36" fillId="0" borderId="48" xfId="0" applyNumberFormat="1" applyFont="1" applyBorder="1" applyAlignment="1">
      <alignment horizontal="center"/>
    </xf>
    <xf numFmtId="1" fontId="35" fillId="7" borderId="47" xfId="0" applyNumberFormat="1" applyFont="1" applyFill="1" applyBorder="1" applyAlignment="1">
      <alignment horizontal="left" wrapText="1"/>
    </xf>
    <xf numFmtId="1" fontId="35" fillId="7" borderId="47" xfId="0" applyNumberFormat="1" applyFont="1" applyFill="1" applyBorder="1" applyAlignment="1">
      <alignment horizontal="center" wrapText="1"/>
    </xf>
    <xf numFmtId="1" fontId="35" fillId="0" borderId="47" xfId="0" applyNumberFormat="1" applyFont="1" applyBorder="1" applyAlignment="1">
      <alignment horizontal="center" wrapText="1"/>
    </xf>
    <xf numFmtId="0" fontId="1" fillId="0" borderId="0" xfId="0" applyFont="1"/>
    <xf numFmtId="0" fontId="36" fillId="25" borderId="48" xfId="0" applyNumberFormat="1" applyFont="1" applyFill="1" applyBorder="1" applyAlignment="1"/>
    <xf numFmtId="1" fontId="36" fillId="25" borderId="48" xfId="0" applyNumberFormat="1" applyFont="1" applyFill="1" applyBorder="1" applyAlignment="1">
      <alignment horizontal="center"/>
    </xf>
    <xf numFmtId="0" fontId="36" fillId="25" borderId="48" xfId="0" applyNumberFormat="1" applyFont="1" applyFill="1" applyBorder="1" applyAlignment="1">
      <alignment horizontal="center"/>
    </xf>
    <xf numFmtId="0" fontId="36" fillId="25" borderId="48" xfId="0" applyNumberFormat="1" applyFont="1" applyFill="1" applyBorder="1" applyAlignment="1">
      <alignment horizontal="left"/>
    </xf>
    <xf numFmtId="49" fontId="36" fillId="25" borderId="48" xfId="0" applyNumberFormat="1" applyFont="1" applyFill="1" applyBorder="1" applyAlignment="1">
      <alignment horizontal="center"/>
    </xf>
    <xf numFmtId="0" fontId="36" fillId="23" borderId="48" xfId="0" applyNumberFormat="1" applyFont="1" applyFill="1" applyBorder="1" applyAlignment="1"/>
    <xf numFmtId="1" fontId="36" fillId="23" borderId="48" xfId="0" applyNumberFormat="1" applyFont="1" applyFill="1" applyBorder="1" applyAlignment="1">
      <alignment horizontal="center"/>
    </xf>
    <xf numFmtId="0" fontId="36" fillId="23" borderId="48" xfId="0" applyNumberFormat="1" applyFont="1" applyFill="1" applyBorder="1" applyAlignment="1">
      <alignment horizontal="center"/>
    </xf>
    <xf numFmtId="0" fontId="36" fillId="23" borderId="48" xfId="0" applyNumberFormat="1" applyFont="1" applyFill="1" applyBorder="1" applyAlignment="1">
      <alignment horizontal="left"/>
    </xf>
    <xf numFmtId="49" fontId="36" fillId="23" borderId="48" xfId="0" applyNumberFormat="1" applyFont="1" applyFill="1" applyBorder="1" applyAlignment="1">
      <alignment horizontal="center"/>
    </xf>
    <xf numFmtId="0" fontId="36" fillId="26" borderId="48" xfId="0" applyNumberFormat="1" applyFont="1" applyFill="1" applyBorder="1" applyAlignment="1">
      <alignment horizontal="left"/>
    </xf>
    <xf numFmtId="0" fontId="36" fillId="26" borderId="48" xfId="0" applyNumberFormat="1" applyFont="1" applyFill="1" applyBorder="1" applyAlignment="1"/>
    <xf numFmtId="1" fontId="36" fillId="26" borderId="48" xfId="0" applyNumberFormat="1" applyFont="1" applyFill="1" applyBorder="1" applyAlignment="1">
      <alignment horizontal="center"/>
    </xf>
    <xf numFmtId="0" fontId="36" fillId="26" borderId="48" xfId="0" applyNumberFormat="1" applyFont="1" applyFill="1" applyBorder="1" applyAlignment="1">
      <alignment horizontal="center"/>
    </xf>
    <xf numFmtId="0" fontId="36" fillId="26" borderId="48" xfId="0" applyNumberFormat="1" applyFont="1" applyFill="1" applyBorder="1" applyAlignment="1">
      <alignment horizontal="left" vertical="center"/>
    </xf>
    <xf numFmtId="0" fontId="36" fillId="26" borderId="48" xfId="0" applyNumberFormat="1" applyFont="1" applyFill="1" applyBorder="1" applyAlignment="1">
      <alignment vertical="center"/>
    </xf>
    <xf numFmtId="0" fontId="36" fillId="6" borderId="48" xfId="0" applyNumberFormat="1" applyFont="1" applyFill="1" applyBorder="1" applyAlignment="1">
      <alignment horizontal="left"/>
    </xf>
    <xf numFmtId="1" fontId="36" fillId="6" borderId="48" xfId="0" applyNumberFormat="1" applyFont="1" applyFill="1" applyBorder="1" applyAlignment="1">
      <alignment horizontal="center"/>
    </xf>
    <xf numFmtId="0" fontId="36" fillId="6" borderId="48" xfId="0" applyNumberFormat="1" applyFont="1" applyFill="1" applyBorder="1" applyAlignment="1">
      <alignment horizontal="center"/>
    </xf>
    <xf numFmtId="0" fontId="36" fillId="6" borderId="48" xfId="0" applyNumberFormat="1" applyFont="1" applyFill="1" applyBorder="1" applyAlignment="1">
      <alignment vertical="center"/>
    </xf>
    <xf numFmtId="49" fontId="36" fillId="26" borderId="48" xfId="0" applyNumberFormat="1" applyFont="1" applyFill="1" applyBorder="1" applyAlignment="1">
      <alignment horizontal="center"/>
    </xf>
    <xf numFmtId="1" fontId="36" fillId="26" borderId="48" xfId="0" applyNumberFormat="1" applyFont="1" applyFill="1" applyBorder="1" applyAlignment="1">
      <alignment horizontal="left"/>
    </xf>
    <xf numFmtId="1" fontId="36" fillId="26" borderId="48" xfId="0" applyNumberFormat="1" applyFont="1" applyFill="1" applyBorder="1" applyAlignment="1"/>
    <xf numFmtId="1" fontId="36" fillId="6" borderId="48" xfId="0" applyNumberFormat="1" applyFont="1" applyFill="1" applyBorder="1" applyAlignment="1">
      <alignment horizontal="left"/>
    </xf>
    <xf numFmtId="49" fontId="36" fillId="6" borderId="48" xfId="0" applyNumberFormat="1" applyFont="1" applyFill="1" applyBorder="1" applyAlignment="1">
      <alignment horizontal="center"/>
    </xf>
    <xf numFmtId="0" fontId="36" fillId="0" borderId="48" xfId="0" applyNumberFormat="1" applyFont="1" applyFill="1" applyBorder="1" applyAlignment="1"/>
    <xf numFmtId="1" fontId="36" fillId="0" borderId="48" xfId="0" applyNumberFormat="1" applyFont="1" applyFill="1" applyBorder="1" applyAlignment="1">
      <alignment horizontal="center"/>
    </xf>
    <xf numFmtId="0" fontId="36" fillId="0" borderId="48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30" applyNumberFormat="1" applyFont="1" applyFill="1" applyBorder="1" applyAlignment="1">
      <alignment horizontal="center" vertical="center" wrapText="1"/>
    </xf>
    <xf numFmtId="0" fontId="1" fillId="6" borderId="0" xfId="30" applyFont="1" applyFill="1" applyBorder="1" applyAlignment="1">
      <alignment horizontal="center" vertical="center" wrapText="1"/>
    </xf>
    <xf numFmtId="0" fontId="1" fillId="0" borderId="50" xfId="30" applyFont="1" applyFill="1" applyBorder="1" applyAlignment="1">
      <alignment horizontal="center" vertical="center"/>
    </xf>
    <xf numFmtId="0" fontId="1" fillId="0" borderId="49" xfId="30" applyFont="1" applyFill="1" applyBorder="1" applyAlignment="1">
      <alignment vertical="center" wrapText="1"/>
    </xf>
    <xf numFmtId="0" fontId="1" fillId="0" borderId="14" xfId="30" applyFont="1" applyFill="1" applyBorder="1" applyAlignment="1">
      <alignment vertical="center" wrapText="1"/>
    </xf>
    <xf numFmtId="0" fontId="1" fillId="23" borderId="11" xfId="28" applyNumberFormat="1" applyFont="1" applyFill="1" applyBorder="1" applyAlignment="1" applyProtection="1">
      <alignment horizontal="center" vertical="center"/>
    </xf>
    <xf numFmtId="0" fontId="1" fillId="2" borderId="49" xfId="30" applyFont="1" applyFill="1" applyBorder="1" applyAlignment="1">
      <alignment vertical="center"/>
    </xf>
    <xf numFmtId="0" fontId="1" fillId="2" borderId="26" xfId="30" applyFont="1" applyFill="1" applyBorder="1" applyAlignment="1">
      <alignment vertical="center" wrapText="1"/>
    </xf>
    <xf numFmtId="0" fontId="1" fillId="2" borderId="12" xfId="30" applyFont="1" applyFill="1" applyBorder="1" applyAlignment="1">
      <alignment vertical="center"/>
    </xf>
    <xf numFmtId="0" fontId="1" fillId="2" borderId="12" xfId="30" applyFont="1" applyFill="1" applyBorder="1" applyAlignment="1">
      <alignment vertical="center" wrapText="1"/>
    </xf>
    <xf numFmtId="0" fontId="1" fillId="2" borderId="0" xfId="30" applyFont="1" applyFill="1" applyBorder="1" applyAlignment="1">
      <alignment horizontal="center" vertical="center"/>
    </xf>
    <xf numFmtId="0" fontId="1" fillId="2" borderId="6" xfId="3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6" borderId="6" xfId="30" applyFont="1" applyFill="1" applyBorder="1" applyAlignment="1">
      <alignment horizontal="center" vertical="center" wrapText="1"/>
    </xf>
    <xf numFmtId="0" fontId="1" fillId="5" borderId="0" xfId="30" applyFont="1" applyFill="1" applyBorder="1" applyAlignment="1">
      <alignment horizontal="center" vertical="center" wrapText="1"/>
    </xf>
    <xf numFmtId="0" fontId="1" fillId="24" borderId="11" xfId="28" applyNumberFormat="1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9" fontId="1" fillId="0" borderId="23" xfId="0" applyNumberFormat="1" applyFont="1" applyBorder="1" applyAlignment="1">
      <alignment horizontal="center" vertical="center"/>
    </xf>
    <xf numFmtId="169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/>
    <xf numFmtId="0" fontId="1" fillId="0" borderId="33" xfId="0" applyFont="1" applyBorder="1" applyAlignment="1"/>
    <xf numFmtId="0" fontId="1" fillId="0" borderId="9" xfId="0" applyFont="1" applyBorder="1" applyAlignment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1" fontId="1" fillId="0" borderId="23" xfId="0" applyNumberFormat="1" applyFont="1" applyBorder="1" applyAlignment="1">
      <alignment horizontal="center" vertical="center"/>
    </xf>
    <xf numFmtId="171" fontId="1" fillId="0" borderId="2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45" xfId="3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23" xfId="3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3" xfId="3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4" xfId="30" applyFont="1" applyFill="1" applyBorder="1" applyAlignment="1">
      <alignment horizontal="center" vertical="center" wrapText="1"/>
    </xf>
    <xf numFmtId="0" fontId="3" fillId="6" borderId="43" xfId="3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44" xfId="30" applyFont="1" applyFill="1" applyBorder="1" applyAlignment="1">
      <alignment horizontal="center" vertical="center"/>
    </xf>
    <xf numFmtId="0" fontId="3" fillId="0" borderId="42" xfId="3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3" fillId="6" borderId="2" xfId="3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3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4" xfId="3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0" xfId="30" applyFont="1" applyFill="1" applyBorder="1" applyAlignment="1">
      <alignment horizontal="center" vertical="center" wrapText="1"/>
    </xf>
    <xf numFmtId="0" fontId="3" fillId="0" borderId="10" xfId="30" applyFont="1" applyFill="1" applyBorder="1" applyAlignment="1">
      <alignment horizontal="center" vertical="center"/>
    </xf>
    <xf numFmtId="0" fontId="3" fillId="0" borderId="1" xfId="3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Good" xfId="28"/>
    <cellStyle name="Excel Built-in Neutral" xfId="29"/>
    <cellStyle name="Excel Built-in Norma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70"/>
  <sheetViews>
    <sheetView topLeftCell="B1" zoomScale="130" workbookViewId="0">
      <selection activeCell="B5" sqref="A5:XFD12"/>
    </sheetView>
  </sheetViews>
  <sheetFormatPr baseColWidth="10" defaultColWidth="9.1640625" defaultRowHeight="12"/>
  <cols>
    <col min="1" max="1" width="9" style="47" customWidth="1"/>
    <col min="2" max="2" width="17.5" style="47" customWidth="1"/>
    <col min="3" max="3" width="8.5" style="47" customWidth="1"/>
    <col min="4" max="4" width="20.83203125" style="47" customWidth="1"/>
    <col min="5" max="5" width="8.1640625" style="47" customWidth="1"/>
    <col min="6" max="6" width="9.5" style="47" customWidth="1"/>
    <col min="7" max="7" width="8.6640625" style="47" customWidth="1"/>
    <col min="8" max="8" width="10.5" style="47" customWidth="1"/>
    <col min="9" max="9" width="15.83203125" style="47" customWidth="1"/>
    <col min="10" max="10" width="5.6640625" style="47" customWidth="1"/>
    <col min="11" max="12" width="6.33203125" style="47" customWidth="1"/>
    <col min="13" max="13" width="7" style="47" customWidth="1"/>
    <col min="14" max="14" width="6.5" style="47" customWidth="1"/>
    <col min="15" max="16" width="6.33203125" style="47" customWidth="1"/>
    <col min="17" max="17" width="8.5" style="47" customWidth="1"/>
    <col min="18" max="18" width="7.5" style="47" customWidth="1"/>
    <col min="19" max="19" width="8.33203125" style="47" customWidth="1"/>
    <col min="20" max="20" width="8.33203125" style="49" customWidth="1"/>
    <col min="21" max="21" width="9.1640625" style="49"/>
    <col min="22" max="16384" width="9.1640625" style="47"/>
  </cols>
  <sheetData>
    <row r="1" spans="1:60" customFormat="1" ht="15">
      <c r="A1" s="8"/>
      <c r="B1" s="5" t="s">
        <v>21</v>
      </c>
      <c r="C1" s="5"/>
      <c r="D1" s="9"/>
      <c r="E1" s="9"/>
      <c r="F1" s="6"/>
      <c r="G1" s="6"/>
      <c r="H1" s="6"/>
      <c r="I1" s="5"/>
      <c r="J1" s="5"/>
      <c r="K1" s="5" t="s">
        <v>128</v>
      </c>
      <c r="L1" s="4"/>
      <c r="M1" s="5"/>
      <c r="N1" s="5"/>
      <c r="O1" s="5"/>
      <c r="P1" s="5"/>
      <c r="Q1" s="5"/>
      <c r="R1" s="5"/>
    </row>
    <row r="2" spans="1:60" customFormat="1" ht="15">
      <c r="A2" s="4"/>
      <c r="B2" s="95"/>
      <c r="C2" s="5"/>
      <c r="D2" s="6"/>
      <c r="E2" s="6"/>
      <c r="F2" s="5"/>
      <c r="G2" s="7"/>
      <c r="H2" s="5"/>
      <c r="I2" s="5"/>
      <c r="J2" s="5"/>
      <c r="K2" s="5" t="s">
        <v>129</v>
      </c>
      <c r="L2" s="5"/>
      <c r="M2" s="5"/>
      <c r="N2" s="5"/>
      <c r="O2" s="5"/>
      <c r="P2" s="5"/>
      <c r="Q2" s="5"/>
      <c r="R2" s="5"/>
    </row>
    <row r="3" spans="1:60" ht="20.25" customHeight="1">
      <c r="A3" s="50"/>
      <c r="B3" s="50" t="s">
        <v>127</v>
      </c>
      <c r="C3" s="46"/>
      <c r="D3" s="46"/>
      <c r="S3" s="48"/>
      <c r="T3" s="48"/>
    </row>
    <row r="4" spans="1:60" ht="13" thickBot="1">
      <c r="B4" s="51"/>
      <c r="S4" s="48"/>
      <c r="T4" s="48"/>
    </row>
    <row r="5" spans="1:60" s="50" customFormat="1" ht="13" thickBot="1">
      <c r="A5" s="202" t="s">
        <v>65</v>
      </c>
      <c r="B5" s="195" t="s">
        <v>66</v>
      </c>
      <c r="C5" s="202" t="s">
        <v>67</v>
      </c>
      <c r="D5" s="195" t="s">
        <v>68</v>
      </c>
      <c r="E5" s="195" t="s">
        <v>69</v>
      </c>
      <c r="F5" s="195" t="s">
        <v>17</v>
      </c>
      <c r="G5" s="202" t="s">
        <v>184</v>
      </c>
      <c r="H5" s="202" t="s">
        <v>70</v>
      </c>
      <c r="I5" s="98"/>
      <c r="J5" s="208" t="s">
        <v>71</v>
      </c>
      <c r="K5" s="209"/>
      <c r="L5" s="219"/>
      <c r="M5" s="220" t="s">
        <v>72</v>
      </c>
      <c r="N5" s="208" t="s">
        <v>73</v>
      </c>
      <c r="O5" s="209"/>
      <c r="P5" s="219"/>
      <c r="Q5" s="220" t="s">
        <v>75</v>
      </c>
      <c r="R5" s="213" t="s">
        <v>76</v>
      </c>
      <c r="S5" s="215" t="s">
        <v>77</v>
      </c>
      <c r="T5" s="217" t="s">
        <v>78</v>
      </c>
      <c r="U5" s="201" t="s">
        <v>60</v>
      </c>
    </row>
    <row r="6" spans="1:60" s="50" customFormat="1" ht="25" customHeight="1" thickBot="1">
      <c r="A6" s="212"/>
      <c r="B6" s="204"/>
      <c r="C6" s="212"/>
      <c r="D6" s="204"/>
      <c r="E6" s="204"/>
      <c r="F6" s="204"/>
      <c r="G6" s="212"/>
      <c r="H6" s="212"/>
      <c r="I6" s="98"/>
      <c r="J6" s="99">
        <v>1</v>
      </c>
      <c r="K6" s="99">
        <v>2</v>
      </c>
      <c r="L6" s="99">
        <v>3</v>
      </c>
      <c r="M6" s="221"/>
      <c r="N6" s="99">
        <v>1</v>
      </c>
      <c r="O6" s="99">
        <v>2</v>
      </c>
      <c r="P6" s="99">
        <v>3</v>
      </c>
      <c r="Q6" s="221"/>
      <c r="R6" s="214"/>
      <c r="S6" s="216"/>
      <c r="T6" s="218"/>
      <c r="U6" s="201"/>
    </row>
    <row r="7" spans="1:60" ht="18" customHeight="1" thickBot="1">
      <c r="A7" s="202">
        <v>2</v>
      </c>
      <c r="B7" s="222" t="s">
        <v>14</v>
      </c>
      <c r="C7" s="195"/>
      <c r="D7" s="195" t="s">
        <v>79</v>
      </c>
      <c r="E7" s="195" t="s">
        <v>63</v>
      </c>
      <c r="F7" s="195">
        <v>25.9</v>
      </c>
      <c r="G7" s="195">
        <v>7</v>
      </c>
      <c r="H7" s="224" t="s">
        <v>19</v>
      </c>
      <c r="I7" s="52" t="s">
        <v>80</v>
      </c>
      <c r="J7" s="136">
        <v>12</v>
      </c>
      <c r="K7" s="80">
        <v>13</v>
      </c>
      <c r="L7" s="80">
        <v>14</v>
      </c>
      <c r="M7" s="54">
        <f>SUM(J7:L7)</f>
        <v>39</v>
      </c>
      <c r="N7" s="80">
        <v>12</v>
      </c>
      <c r="O7" s="80">
        <v>15</v>
      </c>
      <c r="P7" s="80">
        <v>17</v>
      </c>
      <c r="Q7" s="54">
        <f t="shared" ref="Q7:Q10" si="0">SUM(N7:P7)</f>
        <v>44</v>
      </c>
      <c r="R7" s="58"/>
      <c r="S7" s="53">
        <f t="shared" ref="S7:S9" si="1">M7+Q7</f>
        <v>83</v>
      </c>
      <c r="T7" s="199">
        <f>SUM(R7:S8)</f>
        <v>150</v>
      </c>
      <c r="U7" s="201"/>
    </row>
    <row r="8" spans="1:60" s="57" customFormat="1" ht="18" customHeight="1" thickBot="1">
      <c r="A8" s="212"/>
      <c r="B8" s="223"/>
      <c r="C8" s="204"/>
      <c r="D8" s="204"/>
      <c r="E8" s="204"/>
      <c r="F8" s="204"/>
      <c r="G8" s="204"/>
      <c r="H8" s="225"/>
      <c r="I8" s="56" t="s">
        <v>81</v>
      </c>
      <c r="J8" s="106">
        <v>3</v>
      </c>
      <c r="K8" s="106">
        <v>4</v>
      </c>
      <c r="L8" s="106">
        <v>4</v>
      </c>
      <c r="M8" s="54">
        <f t="shared" ref="M8:M10" si="2">SUM(J8:L8)</f>
        <v>11</v>
      </c>
      <c r="N8" s="106">
        <v>7.5</v>
      </c>
      <c r="O8" s="106">
        <v>8</v>
      </c>
      <c r="P8" s="106">
        <v>7</v>
      </c>
      <c r="Q8" s="54">
        <f t="shared" si="0"/>
        <v>22.5</v>
      </c>
      <c r="R8" s="56">
        <f t="shared" ref="R8:R10" si="3">(M8+Q8)*2</f>
        <v>67</v>
      </c>
      <c r="S8" s="55"/>
      <c r="T8" s="200"/>
      <c r="U8" s="201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</row>
    <row r="9" spans="1:60" ht="18" customHeight="1" thickBot="1">
      <c r="A9" s="202">
        <v>3</v>
      </c>
      <c r="B9" s="222" t="s">
        <v>48</v>
      </c>
      <c r="C9" s="195"/>
      <c r="D9" s="226" t="s">
        <v>49</v>
      </c>
      <c r="E9" s="195" t="s">
        <v>63</v>
      </c>
      <c r="F9" s="195">
        <v>35.299999999999997</v>
      </c>
      <c r="G9" s="195">
        <v>9</v>
      </c>
      <c r="H9" s="228">
        <v>38540</v>
      </c>
      <c r="I9" s="52" t="s">
        <v>80</v>
      </c>
      <c r="J9" s="80">
        <v>15</v>
      </c>
      <c r="K9" s="80">
        <v>17</v>
      </c>
      <c r="L9" s="81">
        <v>20</v>
      </c>
      <c r="M9" s="54">
        <f t="shared" si="2"/>
        <v>52</v>
      </c>
      <c r="N9" s="80">
        <v>17</v>
      </c>
      <c r="O9" s="80">
        <v>20</v>
      </c>
      <c r="P9" s="80">
        <v>25</v>
      </c>
      <c r="Q9" s="54">
        <f t="shared" si="0"/>
        <v>62</v>
      </c>
      <c r="R9" s="58"/>
      <c r="S9" s="53">
        <f t="shared" si="1"/>
        <v>114</v>
      </c>
      <c r="T9" s="199">
        <f>SUM(R9:S10)</f>
        <v>173</v>
      </c>
      <c r="U9" s="201"/>
    </row>
    <row r="10" spans="1:60" s="57" customFormat="1" ht="18" customHeight="1" thickBot="1">
      <c r="A10" s="212"/>
      <c r="B10" s="223"/>
      <c r="C10" s="204"/>
      <c r="D10" s="227"/>
      <c r="E10" s="204"/>
      <c r="F10" s="204"/>
      <c r="G10" s="204"/>
      <c r="H10" s="229"/>
      <c r="I10" s="56" t="s">
        <v>81</v>
      </c>
      <c r="J10" s="106">
        <v>4</v>
      </c>
      <c r="K10" s="106">
        <v>3</v>
      </c>
      <c r="L10" s="106">
        <v>0</v>
      </c>
      <c r="M10" s="54">
        <f t="shared" si="2"/>
        <v>7</v>
      </c>
      <c r="N10" s="106">
        <v>8</v>
      </c>
      <c r="O10" s="106">
        <v>8</v>
      </c>
      <c r="P10" s="106">
        <v>6.5</v>
      </c>
      <c r="Q10" s="54">
        <f t="shared" si="0"/>
        <v>22.5</v>
      </c>
      <c r="R10" s="56">
        <f t="shared" si="3"/>
        <v>59</v>
      </c>
      <c r="S10" s="55"/>
      <c r="T10" s="200"/>
      <c r="U10" s="201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</row>
    <row r="11" spans="1:60" ht="18" customHeight="1" thickBot="1">
      <c r="A11" s="202">
        <v>4</v>
      </c>
      <c r="B11" s="195" t="s">
        <v>15</v>
      </c>
      <c r="C11" s="195"/>
      <c r="D11" s="195" t="s">
        <v>79</v>
      </c>
      <c r="E11" s="195" t="s">
        <v>16</v>
      </c>
      <c r="F11" s="195">
        <v>51.5</v>
      </c>
      <c r="G11" s="195">
        <v>8</v>
      </c>
      <c r="H11" s="197" t="s">
        <v>20</v>
      </c>
      <c r="I11" s="52" t="s">
        <v>80</v>
      </c>
      <c r="J11" s="81">
        <v>22</v>
      </c>
      <c r="K11" s="80">
        <v>25</v>
      </c>
      <c r="L11" s="81">
        <v>27</v>
      </c>
      <c r="M11" s="54">
        <f t="shared" ref="M11:M12" si="4">SUM(J11:L11)</f>
        <v>74</v>
      </c>
      <c r="N11" s="80">
        <v>25</v>
      </c>
      <c r="O11" s="80">
        <v>28</v>
      </c>
      <c r="P11" s="80">
        <v>31</v>
      </c>
      <c r="Q11" s="54">
        <f t="shared" ref="Q11:Q12" si="5">SUM(N11:P11)</f>
        <v>84</v>
      </c>
      <c r="R11" s="58"/>
      <c r="S11" s="53">
        <f t="shared" ref="S11" si="6">M11+Q11</f>
        <v>158</v>
      </c>
      <c r="T11" s="199">
        <f>SUM(R11:S12)</f>
        <v>213</v>
      </c>
      <c r="U11" s="201"/>
    </row>
    <row r="12" spans="1:60" ht="18" customHeight="1" thickBot="1">
      <c r="A12" s="203"/>
      <c r="B12" s="196"/>
      <c r="C12" s="196"/>
      <c r="D12" s="204"/>
      <c r="E12" s="196"/>
      <c r="F12" s="196"/>
      <c r="G12" s="196"/>
      <c r="H12" s="198"/>
      <c r="I12" s="56" t="s">
        <v>81</v>
      </c>
      <c r="J12" s="106">
        <v>0</v>
      </c>
      <c r="K12" s="106">
        <v>3.5</v>
      </c>
      <c r="L12" s="106">
        <v>0</v>
      </c>
      <c r="M12" s="54">
        <f t="shared" si="4"/>
        <v>3.5</v>
      </c>
      <c r="N12" s="106">
        <v>8</v>
      </c>
      <c r="O12" s="106">
        <v>8</v>
      </c>
      <c r="P12" s="106">
        <v>8</v>
      </c>
      <c r="Q12" s="54">
        <f t="shared" si="5"/>
        <v>24</v>
      </c>
      <c r="R12" s="56">
        <f t="shared" ref="R12" si="7">(M12+Q12)*2</f>
        <v>55</v>
      </c>
      <c r="S12" s="55"/>
      <c r="T12" s="200"/>
      <c r="U12" s="201"/>
    </row>
    <row r="13" spans="1:60" ht="13.5" customHeight="1" thickBot="1">
      <c r="A13" s="110"/>
      <c r="B13" s="59"/>
      <c r="C13" s="59"/>
      <c r="D13" s="79"/>
      <c r="M13" s="50"/>
      <c r="Q13" s="50"/>
      <c r="T13" s="60"/>
      <c r="U13" s="111"/>
    </row>
    <row r="14" spans="1:60" ht="17" customHeight="1" thickBot="1">
      <c r="A14" s="234"/>
      <c r="B14" s="222" t="s">
        <v>82</v>
      </c>
      <c r="C14" s="236"/>
      <c r="D14" s="195"/>
      <c r="E14" s="230"/>
      <c r="F14" s="230"/>
      <c r="G14" s="230"/>
      <c r="H14" s="232"/>
      <c r="I14" s="52" t="s">
        <v>80</v>
      </c>
      <c r="J14" s="80">
        <v>20</v>
      </c>
      <c r="K14" s="80">
        <v>22</v>
      </c>
      <c r="L14" s="80">
        <v>24</v>
      </c>
      <c r="M14" s="54">
        <f>SUM(J14:L14)</f>
        <v>66</v>
      </c>
      <c r="N14" s="80">
        <v>25</v>
      </c>
      <c r="O14" s="80">
        <v>30</v>
      </c>
      <c r="P14" s="80">
        <v>35</v>
      </c>
      <c r="Q14" s="54">
        <f>SUM(N14:P14)</f>
        <v>90</v>
      </c>
      <c r="R14" s="55"/>
      <c r="S14" s="53">
        <f>M14+Q14</f>
        <v>156</v>
      </c>
      <c r="T14" s="199">
        <f>SUM(R14:S15)</f>
        <v>218</v>
      </c>
      <c r="U14" s="201"/>
    </row>
    <row r="15" spans="1:60" s="57" customFormat="1" ht="18" customHeight="1" thickBot="1">
      <c r="A15" s="235"/>
      <c r="B15" s="223"/>
      <c r="C15" s="237"/>
      <c r="D15" s="204"/>
      <c r="E15" s="231"/>
      <c r="F15" s="231"/>
      <c r="G15" s="231"/>
      <c r="H15" s="233"/>
      <c r="I15" s="56" t="s">
        <v>81</v>
      </c>
      <c r="J15" s="56">
        <v>4</v>
      </c>
      <c r="K15" s="56">
        <v>4</v>
      </c>
      <c r="L15" s="56">
        <v>3</v>
      </c>
      <c r="M15" s="54">
        <f>SUM(J15:L15)</f>
        <v>11</v>
      </c>
      <c r="N15" s="56">
        <v>8</v>
      </c>
      <c r="O15" s="56">
        <v>8</v>
      </c>
      <c r="P15" s="56">
        <v>4</v>
      </c>
      <c r="Q15" s="54">
        <f>SUM(N15:P15)</f>
        <v>20</v>
      </c>
      <c r="R15" s="56">
        <f>(M15+Q15)*2</f>
        <v>62</v>
      </c>
      <c r="S15" s="58"/>
      <c r="T15" s="200"/>
      <c r="U15" s="201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</row>
    <row r="16" spans="1:60" ht="13.5" customHeight="1"/>
    <row r="17" spans="2:21" ht="13.5" customHeight="1" thickBot="1"/>
    <row r="18" spans="2:21" ht="24" customHeight="1" thickBot="1">
      <c r="B18" s="134"/>
      <c r="C18" s="208" t="s">
        <v>3</v>
      </c>
      <c r="D18" s="209"/>
      <c r="E18" s="210" t="s">
        <v>4</v>
      </c>
      <c r="F18" s="211"/>
      <c r="G18" s="211"/>
    </row>
    <row r="19" spans="2:21" ht="25" customHeight="1" thickBot="1">
      <c r="B19" s="99" t="s">
        <v>5</v>
      </c>
      <c r="C19" s="205" t="s">
        <v>207</v>
      </c>
      <c r="D19" s="206"/>
      <c r="E19" s="207"/>
      <c r="F19" s="207"/>
      <c r="G19" s="207"/>
    </row>
    <row r="20" spans="2:21" ht="26" customHeight="1" thickBot="1">
      <c r="B20" s="99" t="s">
        <v>6</v>
      </c>
      <c r="C20" s="205"/>
      <c r="D20" s="206"/>
      <c r="E20" s="207"/>
      <c r="F20" s="207"/>
      <c r="G20" s="207"/>
    </row>
    <row r="21" spans="2:21" ht="27" customHeight="1" thickBot="1">
      <c r="B21" s="99" t="s">
        <v>176</v>
      </c>
      <c r="C21" s="205"/>
      <c r="D21" s="206"/>
      <c r="E21" s="207"/>
      <c r="F21" s="207"/>
      <c r="G21" s="207"/>
    </row>
    <row r="22" spans="2:21" ht="13.5" customHeight="1"/>
    <row r="23" spans="2:21" ht="13.5" customHeight="1"/>
    <row r="24" spans="2:21" ht="13.5" customHeight="1">
      <c r="B24" s="47" t="s">
        <v>83</v>
      </c>
    </row>
    <row r="25" spans="2:21" ht="13.5" customHeight="1">
      <c r="B25" s="47" t="s">
        <v>84</v>
      </c>
      <c r="E25" s="49"/>
      <c r="F25" s="49"/>
      <c r="G25" s="49"/>
      <c r="H25" s="61"/>
      <c r="I25" s="61"/>
      <c r="J25" s="49"/>
      <c r="K25" s="49"/>
      <c r="L25" s="49"/>
      <c r="M25" s="49"/>
      <c r="N25" s="49"/>
      <c r="O25" s="49"/>
      <c r="P25" s="49"/>
      <c r="Q25" s="49"/>
    </row>
    <row r="26" spans="2:21" ht="13.5" customHeight="1">
      <c r="B26" s="47" t="s">
        <v>85</v>
      </c>
    </row>
    <row r="27" spans="2:21" ht="13.5" customHeight="1"/>
    <row r="28" spans="2:21" ht="13.5" customHeight="1">
      <c r="B28" s="47" t="s">
        <v>32</v>
      </c>
    </row>
    <row r="29" spans="2:21" ht="13.5" customHeight="1"/>
    <row r="30" spans="2:21" ht="13.5" customHeight="1">
      <c r="C30" s="49"/>
      <c r="D30" s="49"/>
      <c r="E30" s="49"/>
      <c r="F30" s="61"/>
      <c r="G30" s="49"/>
      <c r="H30" s="49"/>
      <c r="I30" s="49"/>
      <c r="J30" s="49"/>
      <c r="K30" s="49"/>
      <c r="L30" s="49"/>
      <c r="M30" s="49"/>
      <c r="N30" s="49"/>
      <c r="O30" s="49"/>
    </row>
    <row r="31" spans="2:21" ht="13.5" customHeight="1">
      <c r="B31" s="62"/>
      <c r="O31" s="63"/>
    </row>
    <row r="32" spans="2:21" ht="13.5" customHeight="1">
      <c r="B32" s="64"/>
      <c r="C32" s="63"/>
      <c r="D32" s="49"/>
      <c r="E32" s="63"/>
      <c r="F32" s="49"/>
      <c r="K32" s="49"/>
      <c r="L32" s="49"/>
      <c r="T32" s="47"/>
      <c r="U32" s="47"/>
    </row>
    <row r="33" spans="2:21">
      <c r="B33" s="65"/>
      <c r="C33" s="48"/>
      <c r="D33" s="48"/>
      <c r="E33" s="48"/>
      <c r="F33" s="48"/>
      <c r="K33" s="49"/>
      <c r="L33" s="49"/>
      <c r="T33" s="47"/>
      <c r="U33" s="47"/>
    </row>
    <row r="34" spans="2:21">
      <c r="K34" s="49"/>
      <c r="L34" s="49"/>
      <c r="T34" s="47"/>
      <c r="U34" s="47"/>
    </row>
    <row r="35" spans="2:21">
      <c r="K35" s="49"/>
      <c r="L35" s="49"/>
      <c r="T35" s="47"/>
      <c r="U35" s="47"/>
    </row>
    <row r="36" spans="2:21">
      <c r="B36" s="64"/>
      <c r="C36" s="63"/>
      <c r="D36" s="49"/>
      <c r="E36" s="63"/>
      <c r="F36" s="63"/>
      <c r="K36" s="49"/>
      <c r="L36" s="49"/>
      <c r="T36" s="47"/>
      <c r="U36" s="47"/>
    </row>
    <row r="37" spans="2:21">
      <c r="K37" s="49"/>
      <c r="L37" s="49"/>
      <c r="T37" s="47"/>
      <c r="U37" s="47"/>
    </row>
    <row r="38" spans="2:21">
      <c r="J38" s="48"/>
      <c r="K38" s="48"/>
      <c r="L38" s="49"/>
      <c r="T38" s="47"/>
      <c r="U38" s="47"/>
    </row>
    <row r="39" spans="2:21">
      <c r="B39" s="51"/>
      <c r="J39" s="48"/>
      <c r="K39" s="48"/>
      <c r="L39" s="49"/>
      <c r="T39" s="47"/>
      <c r="U39" s="47"/>
    </row>
    <row r="40" spans="2:21">
      <c r="H40" s="64"/>
      <c r="I40" s="66"/>
      <c r="J40" s="48"/>
      <c r="K40" s="48"/>
      <c r="L40" s="49"/>
      <c r="T40" s="47"/>
      <c r="U40" s="47"/>
    </row>
    <row r="41" spans="2:21">
      <c r="H41" s="64"/>
      <c r="J41" s="48"/>
      <c r="K41" s="48"/>
      <c r="L41" s="49"/>
      <c r="T41" s="47"/>
      <c r="U41" s="47"/>
    </row>
    <row r="42" spans="2:21">
      <c r="B42" s="67"/>
      <c r="C42" s="49"/>
      <c r="D42" s="49"/>
      <c r="E42" s="49"/>
      <c r="F42" s="49"/>
      <c r="G42" s="49"/>
      <c r="H42" s="49"/>
      <c r="I42" s="49"/>
      <c r="J42" s="49"/>
      <c r="K42" s="49"/>
      <c r="L42" s="49"/>
      <c r="T42" s="47"/>
      <c r="U42" s="47"/>
    </row>
    <row r="43" spans="2:21">
      <c r="B43" s="68"/>
      <c r="C43" s="63"/>
      <c r="D43" s="63"/>
      <c r="E43" s="63"/>
      <c r="F43" s="63"/>
      <c r="G43" s="63"/>
      <c r="H43" s="63"/>
      <c r="I43" s="63"/>
      <c r="J43" s="63"/>
      <c r="K43" s="63"/>
      <c r="L43" s="63"/>
      <c r="T43" s="47"/>
      <c r="U43" s="47"/>
    </row>
    <row r="44" spans="2:21">
      <c r="B44" s="67"/>
      <c r="C44" s="49"/>
      <c r="D44" s="49"/>
      <c r="E44" s="49"/>
      <c r="F44" s="49"/>
      <c r="G44" s="49"/>
      <c r="H44" s="49"/>
      <c r="I44" s="49"/>
      <c r="J44" s="49"/>
      <c r="K44" s="49"/>
      <c r="L44" s="49"/>
      <c r="T44" s="47"/>
      <c r="U44" s="47"/>
    </row>
    <row r="45" spans="2:21">
      <c r="B45" s="68"/>
      <c r="C45" s="63"/>
      <c r="D45" s="63"/>
      <c r="E45" s="63"/>
      <c r="F45" s="63"/>
      <c r="G45" s="63"/>
      <c r="H45" s="63"/>
      <c r="I45" s="63"/>
      <c r="J45" s="63"/>
      <c r="K45" s="63"/>
      <c r="L45" s="63"/>
      <c r="T45" s="47"/>
      <c r="U45" s="47"/>
    </row>
    <row r="46" spans="2:21">
      <c r="B46" s="67"/>
      <c r="C46" s="49"/>
      <c r="E46" s="49"/>
      <c r="F46" s="49"/>
      <c r="G46" s="49"/>
      <c r="H46" s="61"/>
      <c r="I46" s="61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2:21">
      <c r="B47" s="68"/>
      <c r="C47" s="63"/>
      <c r="D47" s="64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2:21">
      <c r="B48" s="67"/>
      <c r="C48" s="49"/>
      <c r="E48" s="49"/>
      <c r="F48" s="49"/>
      <c r="G48" s="49"/>
      <c r="H48" s="61"/>
      <c r="I48" s="61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2:21">
      <c r="B49" s="68"/>
      <c r="C49" s="63"/>
      <c r="D49" s="64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2:21">
      <c r="B50" s="67"/>
      <c r="C50" s="49"/>
      <c r="E50" s="49"/>
      <c r="F50" s="49"/>
      <c r="G50" s="49"/>
      <c r="H50" s="61"/>
      <c r="I50" s="61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2:21">
      <c r="B51" s="68"/>
      <c r="C51" s="63"/>
      <c r="D51" s="64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2:21">
      <c r="B52" s="67"/>
      <c r="C52" s="49"/>
      <c r="E52" s="49"/>
      <c r="F52" s="49"/>
      <c r="G52" s="49"/>
      <c r="H52" s="61"/>
      <c r="I52" s="61"/>
      <c r="J52" s="48"/>
      <c r="K52" s="49"/>
      <c r="L52" s="49"/>
      <c r="M52" s="49"/>
      <c r="N52" s="48"/>
      <c r="O52" s="49"/>
      <c r="P52" s="49"/>
      <c r="Q52" s="49"/>
      <c r="R52" s="49"/>
      <c r="S52" s="49"/>
    </row>
    <row r="53" spans="2:21">
      <c r="B53" s="68"/>
      <c r="C53" s="63"/>
      <c r="D53" s="64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2:21">
      <c r="B54" s="67"/>
      <c r="C54" s="49"/>
      <c r="E54" s="49"/>
      <c r="F54" s="49"/>
      <c r="G54" s="49"/>
      <c r="H54" s="61"/>
      <c r="I54" s="61"/>
      <c r="J54" s="48"/>
      <c r="K54" s="48"/>
      <c r="L54" s="49"/>
      <c r="M54" s="49"/>
      <c r="N54" s="48"/>
      <c r="O54" s="48"/>
      <c r="P54" s="49"/>
      <c r="Q54" s="49"/>
      <c r="R54" s="49"/>
      <c r="S54" s="49"/>
    </row>
    <row r="55" spans="2:21">
      <c r="B55" s="68"/>
      <c r="C55" s="63"/>
      <c r="D55" s="64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49"/>
      <c r="P55" s="63"/>
      <c r="Q55" s="63"/>
      <c r="R55" s="63"/>
      <c r="S55" s="63"/>
      <c r="T55" s="63"/>
      <c r="U55" s="63"/>
    </row>
    <row r="57" spans="2:21">
      <c r="F57" s="49"/>
      <c r="J57" s="49"/>
      <c r="K57" s="49"/>
      <c r="L57" s="49"/>
      <c r="M57" s="49"/>
      <c r="N57" s="49"/>
      <c r="O57" s="49"/>
      <c r="P57" s="49"/>
      <c r="Q57" s="49"/>
      <c r="R57" s="49"/>
      <c r="S57" s="63"/>
      <c r="T57" s="63"/>
      <c r="U57" s="48"/>
    </row>
    <row r="58" spans="2:21">
      <c r="B58" s="68"/>
      <c r="C58" s="63"/>
      <c r="D58" s="64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49"/>
    </row>
    <row r="60" spans="2:21">
      <c r="E60" s="49"/>
      <c r="F60" s="49"/>
      <c r="G60" s="49"/>
      <c r="H60" s="61"/>
      <c r="I60" s="61"/>
      <c r="J60" s="49"/>
      <c r="K60" s="49"/>
      <c r="L60" s="49"/>
      <c r="M60" s="49"/>
      <c r="N60" s="49"/>
      <c r="O60" s="49"/>
      <c r="P60" s="49"/>
      <c r="Q60" s="49"/>
    </row>
    <row r="64" spans="2:21">
      <c r="C64" s="49"/>
      <c r="D64" s="49"/>
      <c r="E64" s="49"/>
      <c r="F64" s="61"/>
      <c r="G64" s="49"/>
      <c r="H64" s="49"/>
      <c r="I64" s="49"/>
      <c r="J64" s="49"/>
      <c r="K64" s="49"/>
      <c r="L64" s="49"/>
      <c r="M64" s="49"/>
      <c r="N64" s="49"/>
      <c r="O64" s="49"/>
    </row>
    <row r="65" spans="2:15">
      <c r="B65" s="62"/>
      <c r="O65" s="63"/>
    </row>
    <row r="66" spans="2:15">
      <c r="B66" s="64"/>
      <c r="C66" s="63"/>
      <c r="D66" s="63"/>
      <c r="E66" s="63"/>
      <c r="F66" s="63"/>
      <c r="G66" s="63"/>
      <c r="H66" s="49"/>
      <c r="I66" s="49"/>
      <c r="J66" s="63"/>
      <c r="K66" s="63"/>
      <c r="L66" s="63"/>
      <c r="M66" s="49"/>
      <c r="N66" s="63"/>
      <c r="O66" s="49"/>
    </row>
    <row r="67" spans="2:15">
      <c r="B67" s="65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70" spans="2:15">
      <c r="B70" s="64"/>
      <c r="C70" s="63"/>
      <c r="D70" s="63"/>
      <c r="E70" s="63"/>
      <c r="F70" s="63"/>
      <c r="G70" s="63"/>
      <c r="H70" s="49"/>
      <c r="I70" s="49"/>
      <c r="J70" s="63"/>
      <c r="K70" s="63"/>
      <c r="L70" s="63"/>
      <c r="M70" s="49"/>
      <c r="N70" s="63"/>
      <c r="O70" s="63"/>
    </row>
  </sheetData>
  <sheetCalcPr fullCalcOnLoad="1"/>
  <mergeCells count="64">
    <mergeCell ref="A14:A15"/>
    <mergeCell ref="B14:B15"/>
    <mergeCell ref="C14:C15"/>
    <mergeCell ref="D14:D15"/>
    <mergeCell ref="E14:E15"/>
    <mergeCell ref="F14:F15"/>
    <mergeCell ref="G14:G15"/>
    <mergeCell ref="H14:H15"/>
    <mergeCell ref="T14:T15"/>
    <mergeCell ref="U14:U15"/>
    <mergeCell ref="F9:F10"/>
    <mergeCell ref="G9:G10"/>
    <mergeCell ref="H9:H10"/>
    <mergeCell ref="T9:T10"/>
    <mergeCell ref="U9:U10"/>
    <mergeCell ref="A9:A10"/>
    <mergeCell ref="B9:B10"/>
    <mergeCell ref="C9:C10"/>
    <mergeCell ref="D9:D10"/>
    <mergeCell ref="E9:E10"/>
    <mergeCell ref="F7:F8"/>
    <mergeCell ref="G7:G8"/>
    <mergeCell ref="H7:H8"/>
    <mergeCell ref="T7:T8"/>
    <mergeCell ref="U7:U8"/>
    <mergeCell ref="A7:A8"/>
    <mergeCell ref="B7:B8"/>
    <mergeCell ref="C7:C8"/>
    <mergeCell ref="D7:D8"/>
    <mergeCell ref="E7:E8"/>
    <mergeCell ref="R5:R6"/>
    <mergeCell ref="S5:S6"/>
    <mergeCell ref="T5:T6"/>
    <mergeCell ref="U5:U6"/>
    <mergeCell ref="G5:G6"/>
    <mergeCell ref="H5:H6"/>
    <mergeCell ref="J5:L5"/>
    <mergeCell ref="M5:M6"/>
    <mergeCell ref="N5:P5"/>
    <mergeCell ref="Q5:Q6"/>
    <mergeCell ref="F5:F6"/>
    <mergeCell ref="A5:A6"/>
    <mergeCell ref="B5:B6"/>
    <mergeCell ref="C5:C6"/>
    <mergeCell ref="D5:D6"/>
    <mergeCell ref="E5:E6"/>
    <mergeCell ref="C21:D21"/>
    <mergeCell ref="E21:G21"/>
    <mergeCell ref="C18:D18"/>
    <mergeCell ref="E18:G18"/>
    <mergeCell ref="C19:D19"/>
    <mergeCell ref="E19:G19"/>
    <mergeCell ref="C20:D20"/>
    <mergeCell ref="E20:G20"/>
    <mergeCell ref="A11:A12"/>
    <mergeCell ref="B11:B12"/>
    <mergeCell ref="C11:C12"/>
    <mergeCell ref="D11:D12"/>
    <mergeCell ref="E11:E12"/>
    <mergeCell ref="F11:F12"/>
    <mergeCell ref="G11:G12"/>
    <mergeCell ref="H11:H12"/>
    <mergeCell ref="T11:T12"/>
    <mergeCell ref="U11:U12"/>
  </mergeCells>
  <phoneticPr fontId="2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U38"/>
  <sheetViews>
    <sheetView topLeftCell="B1" zoomScale="130" workbookViewId="0">
      <selection activeCell="B7" sqref="A7:XFD18"/>
    </sheetView>
  </sheetViews>
  <sheetFormatPr baseColWidth="10" defaultRowHeight="12"/>
  <cols>
    <col min="4" max="4" width="19.33203125" customWidth="1"/>
    <col min="7" max="7" width="8.33203125" customWidth="1"/>
    <col min="8" max="8" width="6.6640625" customWidth="1"/>
    <col min="9" max="9" width="7.33203125" customWidth="1"/>
    <col min="10" max="10" width="5.83203125" customWidth="1"/>
    <col min="11" max="11" width="15.83203125" customWidth="1"/>
  </cols>
  <sheetData>
    <row r="1" spans="1:21" ht="15">
      <c r="A1" s="8"/>
      <c r="B1" s="5" t="s">
        <v>21</v>
      </c>
      <c r="C1" s="5"/>
      <c r="D1" s="9"/>
      <c r="E1" s="9"/>
      <c r="F1" s="6"/>
      <c r="G1" s="6"/>
      <c r="H1" s="6"/>
      <c r="I1" s="5"/>
      <c r="J1" s="5"/>
      <c r="K1" s="5" t="s">
        <v>128</v>
      </c>
      <c r="L1" s="4"/>
      <c r="M1" s="5"/>
      <c r="N1" s="5"/>
      <c r="O1" s="5"/>
      <c r="P1" s="5"/>
      <c r="Q1" s="5"/>
      <c r="R1" s="5"/>
    </row>
    <row r="2" spans="1:21" ht="15">
      <c r="A2" s="4"/>
      <c r="B2" s="95"/>
      <c r="C2" s="5"/>
      <c r="D2" s="6"/>
      <c r="E2" s="6"/>
      <c r="F2" s="5"/>
      <c r="G2" s="7"/>
      <c r="H2" s="5"/>
      <c r="I2" s="5"/>
      <c r="J2" s="5"/>
      <c r="K2" s="5" t="s">
        <v>129</v>
      </c>
      <c r="L2" s="5"/>
      <c r="M2" s="5"/>
      <c r="N2" s="5"/>
      <c r="O2" s="5"/>
      <c r="P2" s="5"/>
      <c r="Q2" s="5"/>
      <c r="R2" s="5"/>
    </row>
    <row r="3" spans="1:21" ht="17" customHeight="1">
      <c r="A3" s="4"/>
      <c r="B3" s="50" t="s">
        <v>242</v>
      </c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  <c r="R3" s="5"/>
    </row>
    <row r="4" spans="1:21" s="47" customFormat="1" ht="20.25" customHeight="1" thickBot="1">
      <c r="A4" s="50"/>
      <c r="C4" s="46"/>
      <c r="D4" s="46"/>
      <c r="S4" s="48"/>
      <c r="T4" s="48"/>
      <c r="U4" s="49"/>
    </row>
    <row r="5" spans="1:21">
      <c r="A5" s="248" t="s">
        <v>42</v>
      </c>
      <c r="B5" s="242" t="s">
        <v>185</v>
      </c>
      <c r="C5" s="242" t="s">
        <v>54</v>
      </c>
      <c r="D5" s="242" t="s">
        <v>52</v>
      </c>
      <c r="E5" s="242" t="s">
        <v>43</v>
      </c>
      <c r="F5" s="242" t="s">
        <v>55</v>
      </c>
      <c r="G5" s="242" t="s">
        <v>56</v>
      </c>
      <c r="H5" s="244" t="s">
        <v>57</v>
      </c>
      <c r="I5" s="244"/>
      <c r="J5" s="244"/>
      <c r="K5" s="245" t="s">
        <v>44</v>
      </c>
      <c r="L5" s="247" t="s">
        <v>58</v>
      </c>
      <c r="M5" s="247"/>
      <c r="N5" s="247"/>
      <c r="O5" s="245" t="s">
        <v>45</v>
      </c>
      <c r="P5" s="242" t="s">
        <v>59</v>
      </c>
      <c r="Q5" s="238" t="s">
        <v>46</v>
      </c>
      <c r="R5" s="240" t="s">
        <v>47</v>
      </c>
    </row>
    <row r="6" spans="1:21" ht="13" thickBot="1">
      <c r="A6" s="249"/>
      <c r="B6" s="250"/>
      <c r="C6" s="250"/>
      <c r="D6" s="250"/>
      <c r="E6" s="250"/>
      <c r="F6" s="243"/>
      <c r="G6" s="243"/>
      <c r="H6" s="109">
        <v>1</v>
      </c>
      <c r="I6" s="109">
        <v>2</v>
      </c>
      <c r="J6" s="109">
        <v>3</v>
      </c>
      <c r="K6" s="246"/>
      <c r="L6" s="109">
        <v>1</v>
      </c>
      <c r="M6" s="109">
        <v>2</v>
      </c>
      <c r="N6" s="109">
        <v>3</v>
      </c>
      <c r="O6" s="246"/>
      <c r="P6" s="243"/>
      <c r="Q6" s="239"/>
      <c r="R6" s="241"/>
    </row>
    <row r="7" spans="1:21" ht="21" customHeight="1" thickBot="1">
      <c r="A7" s="10"/>
      <c r="B7" s="96" t="s">
        <v>155</v>
      </c>
      <c r="C7" s="96" t="s">
        <v>156</v>
      </c>
      <c r="D7" s="19" t="s">
        <v>200</v>
      </c>
      <c r="E7" s="97" t="s">
        <v>255</v>
      </c>
      <c r="F7" s="107">
        <v>63</v>
      </c>
      <c r="G7" s="13">
        <v>58.4</v>
      </c>
      <c r="H7" s="84">
        <v>35</v>
      </c>
      <c r="I7" s="84">
        <v>37</v>
      </c>
      <c r="J7" s="83">
        <v>40</v>
      </c>
      <c r="K7" s="69">
        <v>37</v>
      </c>
      <c r="L7" s="84">
        <v>43</v>
      </c>
      <c r="M7" s="84">
        <v>46</v>
      </c>
      <c r="N7" s="84">
        <v>48</v>
      </c>
      <c r="O7" s="71">
        <v>48</v>
      </c>
      <c r="P7" s="23">
        <f t="shared" ref="P7" si="0">K7+O7</f>
        <v>85</v>
      </c>
      <c r="Q7" s="108">
        <f>P7*(10^(0.89726074*((LOG10(G7/148.026))^2)))</f>
        <v>119.07263905622959</v>
      </c>
      <c r="R7" s="11"/>
    </row>
    <row r="8" spans="1:21" ht="21" customHeight="1" thickBot="1">
      <c r="A8" s="10"/>
      <c r="B8" s="96" t="s">
        <v>152</v>
      </c>
      <c r="C8" s="96" t="s">
        <v>280</v>
      </c>
      <c r="D8" s="19" t="s">
        <v>200</v>
      </c>
      <c r="E8" s="97" t="s">
        <v>250</v>
      </c>
      <c r="F8" s="107">
        <v>58</v>
      </c>
      <c r="G8" s="13">
        <v>54.3</v>
      </c>
      <c r="H8" s="84">
        <v>30</v>
      </c>
      <c r="I8" s="84">
        <v>32</v>
      </c>
      <c r="J8" s="84">
        <v>35</v>
      </c>
      <c r="K8" s="69">
        <v>35</v>
      </c>
      <c r="L8" s="84">
        <v>35</v>
      </c>
      <c r="M8" s="84">
        <v>38</v>
      </c>
      <c r="N8" s="83">
        <v>40</v>
      </c>
      <c r="O8" s="71">
        <v>38</v>
      </c>
      <c r="P8" s="23">
        <f t="shared" ref="P8:P18" si="1">K8+O8</f>
        <v>73</v>
      </c>
      <c r="Q8" s="108">
        <f>P8*(10^(0.89726074*((LOG10(G8/148.026))^2)))</f>
        <v>108.0257751390694</v>
      </c>
      <c r="R8" s="19"/>
    </row>
    <row r="9" spans="1:21" ht="21" customHeight="1" thickBot="1">
      <c r="A9" s="14"/>
      <c r="B9" s="18" t="s">
        <v>148</v>
      </c>
      <c r="C9" s="18" t="s">
        <v>149</v>
      </c>
      <c r="D9" s="19" t="s">
        <v>200</v>
      </c>
      <c r="E9" s="97" t="s">
        <v>251</v>
      </c>
      <c r="F9" s="20" t="s">
        <v>284</v>
      </c>
      <c r="G9" s="17">
        <v>77.8</v>
      </c>
      <c r="H9" s="85">
        <v>33</v>
      </c>
      <c r="I9" s="85">
        <v>35</v>
      </c>
      <c r="J9" s="86">
        <v>37</v>
      </c>
      <c r="K9" s="70">
        <v>35</v>
      </c>
      <c r="L9" s="84">
        <v>43</v>
      </c>
      <c r="M9" s="85">
        <v>46</v>
      </c>
      <c r="N9" s="84">
        <v>48</v>
      </c>
      <c r="O9" s="72">
        <v>48</v>
      </c>
      <c r="P9" s="23">
        <f t="shared" si="1"/>
        <v>83</v>
      </c>
      <c r="Q9" s="108">
        <f>P9*(10^(0.89726074*((LOG10(G9/148.026))^2)))</f>
        <v>97.521713832182229</v>
      </c>
      <c r="R9" s="24"/>
    </row>
    <row r="10" spans="1:21" ht="21" customHeight="1" thickBot="1">
      <c r="A10" s="14"/>
      <c r="B10" s="33" t="s">
        <v>131</v>
      </c>
      <c r="C10" s="33" t="s">
        <v>132</v>
      </c>
      <c r="D10" s="34" t="s">
        <v>248</v>
      </c>
      <c r="E10" s="97" t="s">
        <v>251</v>
      </c>
      <c r="F10" s="35">
        <v>63</v>
      </c>
      <c r="G10" s="36">
        <v>61.2</v>
      </c>
      <c r="H10" s="85">
        <v>21</v>
      </c>
      <c r="I10" s="85">
        <v>23</v>
      </c>
      <c r="J10" s="85">
        <v>25</v>
      </c>
      <c r="K10" s="70">
        <v>25</v>
      </c>
      <c r="L10" s="85">
        <v>27</v>
      </c>
      <c r="M10" s="84">
        <v>30</v>
      </c>
      <c r="N10" s="85">
        <v>33</v>
      </c>
      <c r="O10" s="73">
        <v>33</v>
      </c>
      <c r="P10" s="23">
        <f t="shared" si="1"/>
        <v>58</v>
      </c>
      <c r="Q10" s="108">
        <f>P10*(10^(0.89726074*((LOG10(G10/148.026))^2)))</f>
        <v>78.604922070846726</v>
      </c>
      <c r="R10" s="19"/>
    </row>
    <row r="11" spans="1:21" ht="21" customHeight="1" thickBot="1">
      <c r="A11" s="32"/>
      <c r="B11" s="15" t="s">
        <v>136</v>
      </c>
      <c r="C11" s="15" t="s">
        <v>61</v>
      </c>
      <c r="D11" s="19" t="s">
        <v>200</v>
      </c>
      <c r="E11" s="97" t="s">
        <v>251</v>
      </c>
      <c r="F11" s="12">
        <v>75</v>
      </c>
      <c r="G11" s="17">
        <v>73.5</v>
      </c>
      <c r="H11" s="85">
        <v>33</v>
      </c>
      <c r="I11" s="85">
        <v>35</v>
      </c>
      <c r="J11" s="85">
        <v>37</v>
      </c>
      <c r="K11" s="70">
        <v>37</v>
      </c>
      <c r="L11" s="85">
        <v>43</v>
      </c>
      <c r="M11" s="84">
        <v>46</v>
      </c>
      <c r="N11" s="85">
        <v>48</v>
      </c>
      <c r="O11" s="72">
        <v>48</v>
      </c>
      <c r="P11" s="23">
        <f t="shared" si="1"/>
        <v>85</v>
      </c>
      <c r="Q11" s="108">
        <f t="shared" ref="Q11" si="2">P11*(10^(0.89726074*((LOG10(G11/148.026))^2)))</f>
        <v>102.88873219742388</v>
      </c>
      <c r="R11" s="37"/>
    </row>
    <row r="12" spans="1:21" ht="21" customHeight="1" thickBot="1">
      <c r="A12" s="32"/>
      <c r="B12" s="182" t="s">
        <v>243</v>
      </c>
      <c r="C12" s="38" t="s">
        <v>244</v>
      </c>
      <c r="D12" s="39" t="s">
        <v>79</v>
      </c>
      <c r="E12" s="97" t="s">
        <v>252</v>
      </c>
      <c r="F12" s="40">
        <v>69</v>
      </c>
      <c r="G12" s="21">
        <v>68.599999999999994</v>
      </c>
      <c r="H12" s="88">
        <v>30</v>
      </c>
      <c r="I12" s="85">
        <v>34</v>
      </c>
      <c r="J12" s="85">
        <v>37</v>
      </c>
      <c r="K12" s="70">
        <v>37</v>
      </c>
      <c r="L12" s="84">
        <v>50</v>
      </c>
      <c r="M12" s="83">
        <v>55</v>
      </c>
      <c r="N12" s="84">
        <v>55</v>
      </c>
      <c r="O12" s="72">
        <v>55</v>
      </c>
      <c r="P12" s="23">
        <f t="shared" si="1"/>
        <v>92</v>
      </c>
      <c r="Q12" s="108">
        <f>P12*(10^(0.89726074*((LOG10(G12/148.026))^2)))</f>
        <v>115.84864823899674</v>
      </c>
      <c r="R12" s="37"/>
    </row>
    <row r="13" spans="1:21" ht="21" customHeight="1" thickBot="1">
      <c r="A13" s="181"/>
      <c r="B13" s="38" t="s">
        <v>276</v>
      </c>
      <c r="C13" s="38" t="s">
        <v>277</v>
      </c>
      <c r="D13" s="179" t="s">
        <v>278</v>
      </c>
      <c r="E13" s="97" t="s">
        <v>279</v>
      </c>
      <c r="F13" s="180">
        <v>75</v>
      </c>
      <c r="G13" s="21">
        <v>71.599999999999994</v>
      </c>
      <c r="H13" s="88">
        <v>27</v>
      </c>
      <c r="I13" s="85">
        <v>30</v>
      </c>
      <c r="J13" s="85">
        <v>33</v>
      </c>
      <c r="K13" s="70">
        <v>33</v>
      </c>
      <c r="L13" s="84">
        <v>50</v>
      </c>
      <c r="M13" s="84">
        <v>53</v>
      </c>
      <c r="N13" s="83">
        <v>56</v>
      </c>
      <c r="O13" s="72">
        <v>53</v>
      </c>
      <c r="P13" s="23">
        <f t="shared" si="1"/>
        <v>86</v>
      </c>
      <c r="Q13" s="108">
        <f>P13*(10^(0.89726074*((LOG10(G13/148.026))^2)))</f>
        <v>105.62568568423741</v>
      </c>
      <c r="R13" s="37"/>
    </row>
    <row r="14" spans="1:21" ht="21" customHeight="1" thickBot="1">
      <c r="A14" s="14"/>
      <c r="B14" s="96" t="s">
        <v>245</v>
      </c>
      <c r="C14" s="183" t="s">
        <v>246</v>
      </c>
      <c r="D14" s="44" t="s">
        <v>79</v>
      </c>
      <c r="E14" s="97" t="s">
        <v>251</v>
      </c>
      <c r="F14" s="20">
        <v>62</v>
      </c>
      <c r="G14" s="21">
        <v>56.8</v>
      </c>
      <c r="H14" s="88">
        <v>38</v>
      </c>
      <c r="I14" s="86">
        <v>42</v>
      </c>
      <c r="J14" s="85">
        <v>42</v>
      </c>
      <c r="K14" s="70">
        <v>42</v>
      </c>
      <c r="L14" s="84">
        <v>45</v>
      </c>
      <c r="M14" s="85">
        <v>50</v>
      </c>
      <c r="N14" s="84">
        <v>55</v>
      </c>
      <c r="O14" s="72">
        <v>55</v>
      </c>
      <c r="P14" s="23">
        <f t="shared" si="1"/>
        <v>97</v>
      </c>
      <c r="Q14" s="108">
        <f>P14*(10^(0.794358141*((LOG10(G14/174.393))^2)))</f>
        <v>149.72995865522515</v>
      </c>
      <c r="R14" s="24"/>
    </row>
    <row r="15" spans="1:21" ht="21" customHeight="1" thickBot="1">
      <c r="A15" s="14"/>
      <c r="B15" s="18" t="s">
        <v>35</v>
      </c>
      <c r="C15" s="18" t="s">
        <v>301</v>
      </c>
      <c r="D15" s="19" t="s">
        <v>302</v>
      </c>
      <c r="E15" s="97" t="s">
        <v>251</v>
      </c>
      <c r="F15" s="12" t="s">
        <v>281</v>
      </c>
      <c r="G15" s="17">
        <v>118</v>
      </c>
      <c r="H15" s="85">
        <v>40</v>
      </c>
      <c r="I15" s="85">
        <v>45</v>
      </c>
      <c r="J15" s="85">
        <v>50</v>
      </c>
      <c r="K15" s="70">
        <v>50</v>
      </c>
      <c r="L15" s="85">
        <v>60</v>
      </c>
      <c r="M15" s="85">
        <v>65</v>
      </c>
      <c r="N15" s="85">
        <v>70</v>
      </c>
      <c r="O15" s="72">
        <v>70</v>
      </c>
      <c r="P15" s="23">
        <f t="shared" si="1"/>
        <v>120</v>
      </c>
      <c r="Q15" s="108">
        <f>P15*(10^(0.794358141*((LOG10(G15/174.393))^2)))</f>
        <v>126.4861482317916</v>
      </c>
      <c r="R15" s="24"/>
    </row>
    <row r="16" spans="1:21" ht="21" customHeight="1" thickBot="1">
      <c r="A16" s="25"/>
      <c r="B16" s="26" t="s">
        <v>247</v>
      </c>
      <c r="C16" s="26" t="s">
        <v>109</v>
      </c>
      <c r="D16" s="25" t="s">
        <v>142</v>
      </c>
      <c r="E16" s="97" t="s">
        <v>251</v>
      </c>
      <c r="F16" s="28">
        <v>105</v>
      </c>
      <c r="G16" s="29">
        <v>99.2</v>
      </c>
      <c r="H16" s="87">
        <v>50</v>
      </c>
      <c r="I16" s="87">
        <v>55</v>
      </c>
      <c r="J16" s="87">
        <v>60</v>
      </c>
      <c r="K16" s="74">
        <v>60</v>
      </c>
      <c r="L16" s="87">
        <v>70</v>
      </c>
      <c r="M16" s="87">
        <v>75</v>
      </c>
      <c r="N16" s="87">
        <v>80</v>
      </c>
      <c r="O16" s="75">
        <v>80</v>
      </c>
      <c r="P16" s="23">
        <f t="shared" si="1"/>
        <v>140</v>
      </c>
      <c r="Q16" s="108">
        <f>P16*(10^(0.794358141*((LOG10(G16/174.393))^2)))</f>
        <v>156.24860438229697</v>
      </c>
      <c r="R16" s="37"/>
    </row>
    <row r="17" spans="1:18" ht="21" customHeight="1" thickBot="1">
      <c r="A17" s="25"/>
      <c r="B17" s="31" t="s">
        <v>2</v>
      </c>
      <c r="C17" s="31" t="s">
        <v>290</v>
      </c>
      <c r="D17" s="25" t="s">
        <v>208</v>
      </c>
      <c r="E17" s="97" t="s">
        <v>252</v>
      </c>
      <c r="F17" s="28">
        <v>85</v>
      </c>
      <c r="G17" s="29">
        <v>83</v>
      </c>
      <c r="H17" s="82">
        <v>70</v>
      </c>
      <c r="I17" s="87">
        <v>70</v>
      </c>
      <c r="J17" s="82">
        <v>75</v>
      </c>
      <c r="K17" s="74">
        <v>70</v>
      </c>
      <c r="L17" s="87">
        <v>90</v>
      </c>
      <c r="M17" s="87">
        <v>95</v>
      </c>
      <c r="N17" s="82">
        <v>98</v>
      </c>
      <c r="O17" s="75">
        <v>95</v>
      </c>
      <c r="P17" s="23">
        <f t="shared" si="1"/>
        <v>165</v>
      </c>
      <c r="Q17" s="108">
        <f>P17*(10^(0.794358141*((LOG10(G17/174.393))^2)))</f>
        <v>199.56162398243561</v>
      </c>
      <c r="R17" s="24"/>
    </row>
    <row r="18" spans="1:18" ht="21" customHeight="1" thickBot="1">
      <c r="A18" s="10"/>
      <c r="B18" s="92" t="s">
        <v>299</v>
      </c>
      <c r="C18" s="92" t="s">
        <v>33</v>
      </c>
      <c r="D18" s="11" t="s">
        <v>249</v>
      </c>
      <c r="E18" s="97" t="s">
        <v>251</v>
      </c>
      <c r="F18" s="35">
        <v>94</v>
      </c>
      <c r="G18" s="93">
        <v>88.6</v>
      </c>
      <c r="H18" s="83">
        <v>80</v>
      </c>
      <c r="I18" s="84">
        <v>80</v>
      </c>
      <c r="J18" s="84">
        <v>85</v>
      </c>
      <c r="K18" s="69">
        <v>85</v>
      </c>
      <c r="L18" s="85">
        <v>110</v>
      </c>
      <c r="M18" s="85">
        <v>115</v>
      </c>
      <c r="N18" s="86">
        <v>120</v>
      </c>
      <c r="O18" s="94">
        <v>115</v>
      </c>
      <c r="P18" s="23">
        <f t="shared" si="1"/>
        <v>200</v>
      </c>
      <c r="Q18" s="108">
        <f>P18*(10^(0.794358141*((LOG10(G18/174.393))^2)))</f>
        <v>234.28024453125542</v>
      </c>
      <c r="R18" s="11"/>
    </row>
    <row r="20" spans="1:18" ht="13" thickBot="1"/>
    <row r="21" spans="1:18" ht="22" customHeight="1" thickBot="1">
      <c r="B21" s="134"/>
      <c r="C21" s="208" t="s">
        <v>3</v>
      </c>
      <c r="D21" s="209"/>
      <c r="E21" s="210" t="s">
        <v>4</v>
      </c>
      <c r="F21" s="211"/>
      <c r="G21" s="211"/>
    </row>
    <row r="22" spans="1:18" ht="21" customHeight="1" thickBot="1">
      <c r="B22" s="99" t="s">
        <v>5</v>
      </c>
      <c r="C22" s="205" t="s">
        <v>207</v>
      </c>
      <c r="D22" s="206"/>
      <c r="E22" s="207"/>
      <c r="F22" s="207"/>
      <c r="G22" s="207"/>
    </row>
    <row r="23" spans="1:18" ht="21" customHeight="1" thickBot="1">
      <c r="B23" s="99" t="s">
        <v>6</v>
      </c>
      <c r="C23" s="205" t="s">
        <v>209</v>
      </c>
      <c r="D23" s="206"/>
      <c r="E23" s="207"/>
      <c r="F23" s="207"/>
      <c r="G23" s="207"/>
    </row>
    <row r="24" spans="1:18" ht="21" customHeight="1" thickBot="1">
      <c r="B24" s="99" t="s">
        <v>176</v>
      </c>
      <c r="C24" s="205" t="s">
        <v>210</v>
      </c>
      <c r="D24" s="206"/>
      <c r="E24" s="207"/>
      <c r="F24" s="207"/>
      <c r="G24" s="207"/>
    </row>
    <row r="33" spans="2:4">
      <c r="B33" t="s">
        <v>186</v>
      </c>
      <c r="D33" t="s">
        <v>188</v>
      </c>
    </row>
    <row r="35" spans="2:4">
      <c r="B35" t="s">
        <v>187</v>
      </c>
      <c r="D35" t="s">
        <v>182</v>
      </c>
    </row>
    <row r="38" spans="2:4">
      <c r="D38" t="s">
        <v>181</v>
      </c>
    </row>
  </sheetData>
  <sheetCalcPr fullCalcOnLoad="1"/>
  <mergeCells count="22">
    <mergeCell ref="A5:A6"/>
    <mergeCell ref="B5:B6"/>
    <mergeCell ref="C5:C6"/>
    <mergeCell ref="D5:D6"/>
    <mergeCell ref="E5:E6"/>
    <mergeCell ref="R5:R6"/>
    <mergeCell ref="C21:D21"/>
    <mergeCell ref="E21:G21"/>
    <mergeCell ref="C22:D22"/>
    <mergeCell ref="E22:G22"/>
    <mergeCell ref="G5:G6"/>
    <mergeCell ref="H5:J5"/>
    <mergeCell ref="K5:K6"/>
    <mergeCell ref="L5:N5"/>
    <mergeCell ref="O5:O6"/>
    <mergeCell ref="P5:P6"/>
    <mergeCell ref="F5:F6"/>
    <mergeCell ref="C23:D23"/>
    <mergeCell ref="E23:G23"/>
    <mergeCell ref="C24:D24"/>
    <mergeCell ref="E24:G24"/>
    <mergeCell ref="Q5:Q6"/>
  </mergeCells>
  <phoneticPr fontId="2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U38"/>
  <sheetViews>
    <sheetView tabSelected="1" zoomScale="130" workbookViewId="0">
      <selection activeCell="A8" sqref="A8:XFD15"/>
    </sheetView>
  </sheetViews>
  <sheetFormatPr baseColWidth="10" defaultRowHeight="12"/>
  <cols>
    <col min="1" max="1" width="10.1640625" customWidth="1"/>
    <col min="3" max="3" width="16.1640625" customWidth="1"/>
    <col min="4" max="4" width="15.5" customWidth="1"/>
    <col min="7" max="7" width="11.5" customWidth="1"/>
    <col min="8" max="8" width="5" customWidth="1"/>
    <col min="9" max="9" width="5.6640625" customWidth="1"/>
    <col min="10" max="10" width="6.1640625" customWidth="1"/>
    <col min="11" max="11" width="12" customWidth="1"/>
  </cols>
  <sheetData>
    <row r="1" spans="1:21" ht="15">
      <c r="A1" s="8"/>
      <c r="B1" s="5" t="s">
        <v>21</v>
      </c>
      <c r="C1" s="5"/>
      <c r="D1" s="9"/>
      <c r="E1" s="9"/>
      <c r="F1" s="6"/>
      <c r="G1" s="6"/>
      <c r="H1" s="6"/>
      <c r="I1" s="5"/>
      <c r="J1" s="5"/>
      <c r="K1" s="5" t="s">
        <v>128</v>
      </c>
      <c r="L1" s="4"/>
      <c r="M1" s="5"/>
      <c r="N1" s="5"/>
      <c r="O1" s="5"/>
      <c r="P1" s="5"/>
      <c r="Q1" s="5"/>
      <c r="R1" s="5"/>
    </row>
    <row r="2" spans="1:21" ht="15">
      <c r="A2" s="4"/>
      <c r="B2" s="95"/>
      <c r="C2" s="5"/>
      <c r="D2" s="6"/>
      <c r="E2" s="6"/>
      <c r="F2" s="5"/>
      <c r="G2" s="7"/>
      <c r="H2" s="5"/>
      <c r="I2" s="5"/>
      <c r="J2" s="5"/>
      <c r="K2" s="5" t="s">
        <v>129</v>
      </c>
      <c r="L2" s="5"/>
      <c r="M2" s="5"/>
      <c r="N2" s="5"/>
      <c r="O2" s="5"/>
      <c r="P2" s="5"/>
      <c r="Q2" s="5"/>
      <c r="R2" s="5"/>
    </row>
    <row r="3" spans="1:21" ht="17" customHeight="1">
      <c r="A3" s="4"/>
      <c r="B3" s="50" t="s">
        <v>254</v>
      </c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  <c r="R3" s="5"/>
    </row>
    <row r="4" spans="1:21" s="47" customFormat="1" ht="20.25" customHeight="1" thickBot="1">
      <c r="A4" s="50"/>
      <c r="C4" s="46"/>
      <c r="D4" s="46"/>
      <c r="S4" s="48"/>
      <c r="T4" s="48"/>
      <c r="U4" s="49"/>
    </row>
    <row r="5" spans="1:21">
      <c r="A5" s="248" t="s">
        <v>42</v>
      </c>
      <c r="B5" s="242" t="s">
        <v>185</v>
      </c>
      <c r="C5" s="242" t="s">
        <v>54</v>
      </c>
      <c r="D5" s="242" t="s">
        <v>52</v>
      </c>
      <c r="E5" s="242" t="s">
        <v>43</v>
      </c>
      <c r="F5" s="242" t="s">
        <v>55</v>
      </c>
      <c r="G5" s="242" t="s">
        <v>56</v>
      </c>
      <c r="H5" s="244" t="s">
        <v>57</v>
      </c>
      <c r="I5" s="244"/>
      <c r="J5" s="244"/>
      <c r="K5" s="245" t="s">
        <v>44</v>
      </c>
      <c r="L5" s="247" t="s">
        <v>58</v>
      </c>
      <c r="M5" s="247"/>
      <c r="N5" s="247"/>
      <c r="O5" s="245" t="s">
        <v>45</v>
      </c>
      <c r="P5" s="242" t="s">
        <v>59</v>
      </c>
      <c r="Q5" s="238" t="s">
        <v>46</v>
      </c>
      <c r="R5" s="240" t="s">
        <v>47</v>
      </c>
    </row>
    <row r="6" spans="1:21" ht="13" thickBot="1">
      <c r="A6" s="249"/>
      <c r="B6" s="250"/>
      <c r="C6" s="250"/>
      <c r="D6" s="250"/>
      <c r="E6" s="250"/>
      <c r="F6" s="243"/>
      <c r="G6" s="243"/>
      <c r="H6" s="109">
        <v>1</v>
      </c>
      <c r="I6" s="109">
        <v>2</v>
      </c>
      <c r="J6" s="109">
        <v>3</v>
      </c>
      <c r="K6" s="246"/>
      <c r="L6" s="109">
        <v>1</v>
      </c>
      <c r="M6" s="109">
        <v>2</v>
      </c>
      <c r="N6" s="109">
        <v>3</v>
      </c>
      <c r="O6" s="246"/>
      <c r="P6" s="243"/>
      <c r="Q6" s="239"/>
      <c r="R6" s="196"/>
    </row>
    <row r="7" spans="1:21" ht="21" customHeight="1" thickBot="1">
      <c r="A7" s="14"/>
      <c r="B7" s="18" t="s">
        <v>140</v>
      </c>
      <c r="C7" s="18" t="s">
        <v>282</v>
      </c>
      <c r="D7" s="19" t="s">
        <v>142</v>
      </c>
      <c r="E7" s="25" t="s">
        <v>275</v>
      </c>
      <c r="F7" s="20">
        <v>69</v>
      </c>
      <c r="G7" s="17">
        <v>61.1</v>
      </c>
      <c r="H7" s="85">
        <v>35</v>
      </c>
      <c r="I7" s="85">
        <v>40</v>
      </c>
      <c r="J7" s="86">
        <v>45</v>
      </c>
      <c r="K7" s="70">
        <v>40</v>
      </c>
      <c r="L7" s="84">
        <v>55</v>
      </c>
      <c r="M7" s="85">
        <v>60</v>
      </c>
      <c r="N7" s="84">
        <v>63</v>
      </c>
      <c r="O7" s="72">
        <v>63</v>
      </c>
      <c r="P7" s="23">
        <f t="shared" ref="P7:P17" si="0">K7+O7</f>
        <v>103</v>
      </c>
      <c r="Q7" s="108">
        <f>P7*(10^(0.89726074*((LOG10(G7/148.026))^2)))</f>
        <v>139.7488692793068</v>
      </c>
      <c r="R7" s="24"/>
    </row>
    <row r="8" spans="1:21" ht="21" customHeight="1" thickBot="1">
      <c r="A8" s="32"/>
      <c r="B8" s="15" t="s">
        <v>304</v>
      </c>
      <c r="C8" s="15" t="s">
        <v>305</v>
      </c>
      <c r="D8" s="19" t="s">
        <v>142</v>
      </c>
      <c r="E8" s="34" t="s">
        <v>179</v>
      </c>
      <c r="F8" s="12">
        <v>85</v>
      </c>
      <c r="G8" s="17">
        <v>80.099999999999994</v>
      </c>
      <c r="H8" s="85">
        <v>65</v>
      </c>
      <c r="I8" s="86">
        <v>70</v>
      </c>
      <c r="J8" s="85">
        <v>70</v>
      </c>
      <c r="K8" s="70">
        <v>70</v>
      </c>
      <c r="L8" s="85">
        <v>80</v>
      </c>
      <c r="M8" s="84">
        <v>85</v>
      </c>
      <c r="N8" s="86">
        <v>90</v>
      </c>
      <c r="O8" s="72">
        <v>85</v>
      </c>
      <c r="P8" s="23">
        <f t="shared" si="0"/>
        <v>155</v>
      </c>
      <c r="Q8" s="108">
        <f t="shared" ref="Q8:Q17" si="1">P8*(10^(0.794358141*((LOG10(G8/174.393))^2)))</f>
        <v>190.99711072670635</v>
      </c>
      <c r="R8" s="37"/>
    </row>
    <row r="9" spans="1:21" ht="21" customHeight="1" thickBot="1">
      <c r="A9" s="32"/>
      <c r="B9" s="15" t="s">
        <v>110</v>
      </c>
      <c r="C9" s="15" t="s">
        <v>106</v>
      </c>
      <c r="D9" s="19" t="s">
        <v>200</v>
      </c>
      <c r="E9" s="34" t="s">
        <v>179</v>
      </c>
      <c r="F9" s="12">
        <v>85</v>
      </c>
      <c r="G9" s="17">
        <v>83.3</v>
      </c>
      <c r="H9" s="86">
        <v>80</v>
      </c>
      <c r="I9" s="85">
        <v>80</v>
      </c>
      <c r="J9" s="85">
        <v>85</v>
      </c>
      <c r="K9" s="70">
        <v>85</v>
      </c>
      <c r="L9" s="85">
        <v>95</v>
      </c>
      <c r="M9" s="84">
        <v>100</v>
      </c>
      <c r="N9" s="86">
        <v>105</v>
      </c>
      <c r="O9" s="72">
        <v>100</v>
      </c>
      <c r="P9" s="23">
        <f t="shared" si="0"/>
        <v>185</v>
      </c>
      <c r="Q9" s="108">
        <f t="shared" si="1"/>
        <v>223.33874066879213</v>
      </c>
      <c r="R9" s="37"/>
    </row>
    <row r="10" spans="1:21" ht="21" customHeight="1" thickBot="1">
      <c r="A10" s="32"/>
      <c r="B10" s="15" t="s">
        <v>33</v>
      </c>
      <c r="C10" s="15" t="s">
        <v>112</v>
      </c>
      <c r="D10" s="16" t="s">
        <v>302</v>
      </c>
      <c r="E10" s="34" t="s">
        <v>179</v>
      </c>
      <c r="F10" s="12">
        <v>77</v>
      </c>
      <c r="G10" s="17">
        <v>74.900000000000006</v>
      </c>
      <c r="H10" s="85">
        <v>60</v>
      </c>
      <c r="I10" s="85">
        <v>65</v>
      </c>
      <c r="J10" s="86">
        <v>70</v>
      </c>
      <c r="K10" s="70">
        <v>65</v>
      </c>
      <c r="L10" s="85">
        <v>85</v>
      </c>
      <c r="M10" s="84">
        <v>90</v>
      </c>
      <c r="N10" s="85">
        <v>95</v>
      </c>
      <c r="O10" s="72">
        <v>95</v>
      </c>
      <c r="P10" s="23">
        <f t="shared" si="0"/>
        <v>160</v>
      </c>
      <c r="Q10" s="108">
        <f t="shared" si="1"/>
        <v>204.70989076062241</v>
      </c>
      <c r="R10" s="37"/>
    </row>
    <row r="11" spans="1:21" ht="21" customHeight="1" thickBot="1">
      <c r="A11" s="14"/>
      <c r="B11" s="33" t="s">
        <v>104</v>
      </c>
      <c r="C11" s="77" t="s">
        <v>192</v>
      </c>
      <c r="D11" s="44" t="s">
        <v>79</v>
      </c>
      <c r="E11" s="43" t="s">
        <v>274</v>
      </c>
      <c r="F11" s="20">
        <v>69</v>
      </c>
      <c r="G11" s="21">
        <v>64.7</v>
      </c>
      <c r="H11" s="88">
        <v>70</v>
      </c>
      <c r="I11" s="85">
        <v>74</v>
      </c>
      <c r="J11" s="86">
        <v>78</v>
      </c>
      <c r="K11" s="70">
        <v>74</v>
      </c>
      <c r="L11" s="84">
        <v>86</v>
      </c>
      <c r="M11" s="85">
        <v>90</v>
      </c>
      <c r="N11" s="83">
        <v>93</v>
      </c>
      <c r="O11" s="72">
        <v>90</v>
      </c>
      <c r="P11" s="23">
        <f t="shared" si="0"/>
        <v>164</v>
      </c>
      <c r="Q11" s="108">
        <f t="shared" si="1"/>
        <v>230.22251154585462</v>
      </c>
      <c r="R11" s="24"/>
    </row>
    <row r="12" spans="1:21" ht="21" customHeight="1" thickBot="1">
      <c r="A12" s="14"/>
      <c r="B12" s="18" t="s">
        <v>293</v>
      </c>
      <c r="C12" s="18" t="s">
        <v>294</v>
      </c>
      <c r="D12" s="19" t="s">
        <v>174</v>
      </c>
      <c r="E12" s="19" t="s">
        <v>257</v>
      </c>
      <c r="F12" s="12">
        <v>85</v>
      </c>
      <c r="G12" s="17">
        <v>83.4</v>
      </c>
      <c r="H12" s="85">
        <v>65</v>
      </c>
      <c r="I12" s="85">
        <v>70</v>
      </c>
      <c r="J12" s="85">
        <v>75</v>
      </c>
      <c r="K12" s="70">
        <v>75</v>
      </c>
      <c r="L12" s="85">
        <v>95</v>
      </c>
      <c r="M12" s="86">
        <v>100</v>
      </c>
      <c r="N12" s="85">
        <v>100</v>
      </c>
      <c r="O12" s="72">
        <v>100</v>
      </c>
      <c r="P12" s="23">
        <f t="shared" si="0"/>
        <v>175</v>
      </c>
      <c r="Q12" s="108">
        <f t="shared" si="1"/>
        <v>211.13730376735583</v>
      </c>
      <c r="R12" s="24"/>
    </row>
    <row r="13" spans="1:21" ht="21" customHeight="1" thickBot="1">
      <c r="A13" s="14"/>
      <c r="B13" s="91" t="s">
        <v>101</v>
      </c>
      <c r="C13" s="38" t="s">
        <v>102</v>
      </c>
      <c r="D13" s="39" t="s">
        <v>79</v>
      </c>
      <c r="E13" s="39" t="s">
        <v>274</v>
      </c>
      <c r="F13" s="40" t="s">
        <v>256</v>
      </c>
      <c r="G13" s="41">
        <v>107.1</v>
      </c>
      <c r="H13" s="87">
        <v>75</v>
      </c>
      <c r="I13" s="184">
        <v>78</v>
      </c>
      <c r="J13" s="85">
        <v>81</v>
      </c>
      <c r="K13" s="70">
        <v>81</v>
      </c>
      <c r="L13" s="84">
        <v>95</v>
      </c>
      <c r="M13" s="84">
        <v>100</v>
      </c>
      <c r="N13" s="85">
        <v>105</v>
      </c>
      <c r="O13" s="73">
        <v>105</v>
      </c>
      <c r="P13" s="23">
        <f t="shared" si="0"/>
        <v>186</v>
      </c>
      <c r="Q13" s="108">
        <f t="shared" si="1"/>
        <v>201.89562969981131</v>
      </c>
      <c r="R13" s="19"/>
    </row>
    <row r="14" spans="1:21" ht="21" customHeight="1" thickBot="1">
      <c r="A14" s="25"/>
      <c r="B14" s="26" t="s">
        <v>91</v>
      </c>
      <c r="C14" s="26" t="s">
        <v>92</v>
      </c>
      <c r="D14" s="25" t="s">
        <v>51</v>
      </c>
      <c r="E14" s="25" t="s">
        <v>179</v>
      </c>
      <c r="F14" s="28">
        <v>94</v>
      </c>
      <c r="G14" s="29">
        <v>86</v>
      </c>
      <c r="H14" s="87">
        <v>70</v>
      </c>
      <c r="I14" s="87">
        <v>75</v>
      </c>
      <c r="J14" s="82">
        <v>80</v>
      </c>
      <c r="K14" s="74">
        <v>75</v>
      </c>
      <c r="L14" s="82">
        <v>95</v>
      </c>
      <c r="M14" s="87">
        <v>95</v>
      </c>
      <c r="N14" s="82">
        <v>105</v>
      </c>
      <c r="O14" s="75">
        <v>95</v>
      </c>
      <c r="P14" s="30">
        <f t="shared" si="0"/>
        <v>170</v>
      </c>
      <c r="Q14" s="108">
        <f t="shared" si="1"/>
        <v>201.99066827623599</v>
      </c>
      <c r="R14" s="37"/>
    </row>
    <row r="15" spans="1:21" ht="21" customHeight="1" thickBot="1">
      <c r="A15" s="25"/>
      <c r="B15" s="26" t="s">
        <v>285</v>
      </c>
      <c r="C15" s="26" t="s">
        <v>286</v>
      </c>
      <c r="D15" s="27" t="s">
        <v>287</v>
      </c>
      <c r="E15" s="45" t="s">
        <v>251</v>
      </c>
      <c r="F15" s="28">
        <v>77</v>
      </c>
      <c r="G15" s="29">
        <v>77</v>
      </c>
      <c r="H15" s="87">
        <v>75</v>
      </c>
      <c r="I15" s="87">
        <v>80</v>
      </c>
      <c r="J15" s="82">
        <v>84</v>
      </c>
      <c r="K15" s="74">
        <v>80</v>
      </c>
      <c r="L15" s="87">
        <v>95</v>
      </c>
      <c r="M15" s="82">
        <v>100</v>
      </c>
      <c r="N15" s="87">
        <v>103</v>
      </c>
      <c r="O15" s="75">
        <v>103</v>
      </c>
      <c r="P15" s="30">
        <f t="shared" si="0"/>
        <v>183</v>
      </c>
      <c r="Q15" s="108">
        <f>P15*(10^(0.794358141*((LOG10(G15/174.393))^2)))</f>
        <v>230.45264118058807</v>
      </c>
      <c r="R15" s="19"/>
    </row>
    <row r="16" spans="1:21" ht="21" customHeight="1" thickBot="1">
      <c r="A16" s="10"/>
      <c r="B16" s="92"/>
      <c r="C16" s="92"/>
      <c r="D16" s="11"/>
      <c r="E16" s="45"/>
      <c r="F16" s="35"/>
      <c r="G16" s="93"/>
      <c r="H16" s="104"/>
      <c r="I16" s="104"/>
      <c r="J16" s="104"/>
      <c r="K16" s="69">
        <v>0</v>
      </c>
      <c r="L16" s="100"/>
      <c r="M16" s="100"/>
      <c r="N16" s="100"/>
      <c r="O16" s="94">
        <v>0</v>
      </c>
      <c r="P16" s="23">
        <f t="shared" si="0"/>
        <v>0</v>
      </c>
      <c r="Q16" s="108" t="e">
        <f t="shared" si="1"/>
        <v>#NUM!</v>
      </c>
      <c r="R16" s="11"/>
    </row>
    <row r="17" spans="1:18" ht="21" customHeight="1" thickBot="1">
      <c r="A17" s="25"/>
      <c r="B17" s="26"/>
      <c r="C17" s="26"/>
      <c r="D17" s="27"/>
      <c r="E17" s="45"/>
      <c r="F17" s="28"/>
      <c r="G17" s="29"/>
      <c r="H17" s="102"/>
      <c r="I17" s="102"/>
      <c r="J17" s="102"/>
      <c r="K17" s="74">
        <v>0</v>
      </c>
      <c r="L17" s="102"/>
      <c r="M17" s="102"/>
      <c r="N17" s="102"/>
      <c r="O17" s="75">
        <v>0</v>
      </c>
      <c r="P17" s="30">
        <f t="shared" si="0"/>
        <v>0</v>
      </c>
      <c r="Q17" s="108" t="e">
        <f t="shared" si="1"/>
        <v>#NUM!</v>
      </c>
      <c r="R17" s="19"/>
    </row>
    <row r="19" spans="1:18" ht="13" thickBot="1"/>
    <row r="20" spans="1:18" ht="22" customHeight="1" thickBot="1">
      <c r="B20" s="134"/>
      <c r="C20" s="208" t="s">
        <v>3</v>
      </c>
      <c r="D20" s="209"/>
      <c r="E20" s="210" t="s">
        <v>4</v>
      </c>
      <c r="F20" s="211"/>
      <c r="G20" s="211"/>
    </row>
    <row r="21" spans="1:18" ht="21" customHeight="1" thickBot="1">
      <c r="B21" s="99" t="s">
        <v>5</v>
      </c>
      <c r="C21" s="205" t="s">
        <v>211</v>
      </c>
      <c r="D21" s="206"/>
      <c r="E21" s="207"/>
      <c r="F21" s="207"/>
      <c r="G21" s="207"/>
    </row>
    <row r="22" spans="1:18" ht="21" customHeight="1" thickBot="1">
      <c r="B22" s="99" t="s">
        <v>6</v>
      </c>
      <c r="C22" s="205" t="s">
        <v>212</v>
      </c>
      <c r="D22" s="206"/>
      <c r="E22" s="207"/>
      <c r="F22" s="207"/>
      <c r="G22" s="207"/>
    </row>
    <row r="23" spans="1:18" ht="21" customHeight="1" thickBot="1">
      <c r="B23" s="99" t="s">
        <v>176</v>
      </c>
      <c r="C23" s="205" t="s">
        <v>213</v>
      </c>
      <c r="D23" s="206"/>
      <c r="E23" s="207"/>
      <c r="F23" s="207"/>
      <c r="G23" s="207"/>
    </row>
    <row r="32" spans="1:18">
      <c r="B32" t="s">
        <v>186</v>
      </c>
      <c r="D32" t="s">
        <v>272</v>
      </c>
    </row>
    <row r="34" spans="2:4">
      <c r="B34" t="s">
        <v>187</v>
      </c>
      <c r="D34" t="s">
        <v>178</v>
      </c>
    </row>
    <row r="38" spans="2:4">
      <c r="D38" t="s">
        <v>181</v>
      </c>
    </row>
  </sheetData>
  <sheetCalcPr fullCalcOnLoad="1"/>
  <mergeCells count="22">
    <mergeCell ref="A5:A6"/>
    <mergeCell ref="B5:B6"/>
    <mergeCell ref="C5:C6"/>
    <mergeCell ref="D5:D6"/>
    <mergeCell ref="E5:E6"/>
    <mergeCell ref="R5:R6"/>
    <mergeCell ref="C20:D20"/>
    <mergeCell ref="E20:G20"/>
    <mergeCell ref="C21:D21"/>
    <mergeCell ref="E21:G21"/>
    <mergeCell ref="G5:G6"/>
    <mergeCell ref="H5:J5"/>
    <mergeCell ref="K5:K6"/>
    <mergeCell ref="L5:N5"/>
    <mergeCell ref="O5:O6"/>
    <mergeCell ref="P5:P6"/>
    <mergeCell ref="F5:F6"/>
    <mergeCell ref="C22:D22"/>
    <mergeCell ref="E22:G22"/>
    <mergeCell ref="C23:D23"/>
    <mergeCell ref="E23:G23"/>
    <mergeCell ref="Q5:Q6"/>
  </mergeCells>
  <phoneticPr fontId="2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U41"/>
  <sheetViews>
    <sheetView topLeftCell="A2" zoomScale="125" workbookViewId="0">
      <selection activeCell="P20" sqref="P20"/>
    </sheetView>
  </sheetViews>
  <sheetFormatPr baseColWidth="10" defaultRowHeight="12"/>
  <cols>
    <col min="4" max="4" width="19" customWidth="1"/>
    <col min="5" max="5" width="4.6640625" customWidth="1"/>
    <col min="6" max="6" width="5.6640625" customWidth="1"/>
    <col min="7" max="7" width="7.6640625" customWidth="1"/>
    <col min="8" max="8" width="3.6640625" customWidth="1"/>
    <col min="9" max="9" width="5.1640625" customWidth="1"/>
    <col min="10" max="10" width="10.83203125" hidden="1" customWidth="1"/>
    <col min="11" max="11" width="8.83203125" customWidth="1"/>
  </cols>
  <sheetData>
    <row r="1" spans="1:21" ht="15">
      <c r="A1" s="8"/>
      <c r="B1" s="5" t="s">
        <v>21</v>
      </c>
      <c r="C1" s="5"/>
      <c r="D1" s="9"/>
      <c r="E1" s="9"/>
      <c r="F1" s="6"/>
      <c r="G1" s="6"/>
      <c r="H1" s="6"/>
      <c r="I1" s="5"/>
      <c r="J1" s="5"/>
      <c r="K1" s="5" t="s">
        <v>128</v>
      </c>
      <c r="L1" s="4"/>
      <c r="M1" s="5"/>
      <c r="N1" s="5"/>
      <c r="O1" s="5"/>
      <c r="P1" s="5"/>
      <c r="Q1" s="5"/>
      <c r="R1" s="5"/>
    </row>
    <row r="2" spans="1:21" ht="15">
      <c r="A2" s="4"/>
      <c r="B2" s="95"/>
      <c r="C2" s="5"/>
      <c r="D2" s="6"/>
      <c r="E2" s="6"/>
      <c r="F2" s="5"/>
      <c r="G2" s="7"/>
      <c r="H2" s="5"/>
      <c r="I2" s="5"/>
      <c r="J2" s="5"/>
      <c r="K2" s="5" t="s">
        <v>129</v>
      </c>
      <c r="L2" s="5"/>
      <c r="M2" s="5"/>
      <c r="N2" s="5"/>
      <c r="O2" s="5"/>
      <c r="P2" s="5"/>
      <c r="Q2" s="5"/>
      <c r="R2" s="5"/>
    </row>
    <row r="3" spans="1:21" ht="17" customHeight="1">
      <c r="A3" s="4"/>
      <c r="B3" s="50" t="s">
        <v>258</v>
      </c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  <c r="R3" s="5"/>
    </row>
    <row r="4" spans="1:21" s="47" customFormat="1" ht="20.25" customHeight="1" thickBot="1">
      <c r="A4" s="50"/>
      <c r="C4" s="46"/>
      <c r="D4" s="46"/>
      <c r="S4" s="48"/>
      <c r="T4" s="48"/>
      <c r="U4" s="49"/>
    </row>
    <row r="5" spans="1:21">
      <c r="A5" s="248" t="s">
        <v>42</v>
      </c>
      <c r="B5" s="242" t="s">
        <v>185</v>
      </c>
      <c r="C5" s="242" t="s">
        <v>54</v>
      </c>
      <c r="D5" s="242" t="s">
        <v>52</v>
      </c>
      <c r="E5" s="242" t="s">
        <v>43</v>
      </c>
      <c r="F5" s="242" t="s">
        <v>55</v>
      </c>
      <c r="G5" s="242" t="s">
        <v>56</v>
      </c>
      <c r="H5" s="244" t="s">
        <v>57</v>
      </c>
      <c r="I5" s="244"/>
      <c r="J5" s="244"/>
      <c r="K5" s="245" t="s">
        <v>44</v>
      </c>
      <c r="L5" s="247" t="s">
        <v>58</v>
      </c>
      <c r="M5" s="247"/>
      <c r="N5" s="247"/>
      <c r="O5" s="245" t="s">
        <v>45</v>
      </c>
      <c r="P5" s="242" t="s">
        <v>59</v>
      </c>
      <c r="Q5" s="238" t="s">
        <v>46</v>
      </c>
      <c r="R5" s="240" t="s">
        <v>47</v>
      </c>
    </row>
    <row r="6" spans="1:21" ht="13" thickBot="1">
      <c r="A6" s="249"/>
      <c r="B6" s="250"/>
      <c r="C6" s="250"/>
      <c r="D6" s="250"/>
      <c r="E6" s="250"/>
      <c r="F6" s="243"/>
      <c r="G6" s="243"/>
      <c r="H6" s="109">
        <v>1</v>
      </c>
      <c r="I6" s="109">
        <v>2</v>
      </c>
      <c r="J6" s="109">
        <v>3</v>
      </c>
      <c r="K6" s="246"/>
      <c r="L6" s="109">
        <v>1</v>
      </c>
      <c r="M6" s="109">
        <v>2</v>
      </c>
      <c r="N6" s="109">
        <v>3</v>
      </c>
      <c r="O6" s="246"/>
      <c r="P6" s="243"/>
      <c r="Q6" s="239"/>
      <c r="R6" s="196"/>
    </row>
    <row r="7" spans="1:21" ht="21" customHeight="1" thickBot="1">
      <c r="A7" s="10"/>
      <c r="B7" s="96" t="s">
        <v>144</v>
      </c>
      <c r="C7" s="96" t="s">
        <v>145</v>
      </c>
      <c r="D7" s="97" t="s">
        <v>146</v>
      </c>
      <c r="E7" s="34" t="s">
        <v>179</v>
      </c>
      <c r="F7" s="107">
        <v>75</v>
      </c>
      <c r="G7" s="13">
        <v>73</v>
      </c>
      <c r="H7" s="84">
        <v>40</v>
      </c>
      <c r="I7" s="84">
        <v>45</v>
      </c>
      <c r="J7" s="83">
        <v>50</v>
      </c>
      <c r="K7" s="69">
        <v>45</v>
      </c>
      <c r="L7" s="83">
        <v>60</v>
      </c>
      <c r="M7" s="84">
        <v>60</v>
      </c>
      <c r="N7" s="84">
        <v>65</v>
      </c>
      <c r="O7" s="71">
        <v>65</v>
      </c>
      <c r="P7" s="23">
        <v>0</v>
      </c>
      <c r="Q7" s="108">
        <f>P7*(10^(0.89726074*((LOG10(G7/148.026))^2)))</f>
        <v>0</v>
      </c>
      <c r="R7" s="11"/>
    </row>
    <row r="8" spans="1:21" ht="21" customHeight="1" thickBot="1">
      <c r="A8" s="14"/>
      <c r="B8" s="18" t="s">
        <v>259</v>
      </c>
      <c r="C8" s="18" t="s">
        <v>13</v>
      </c>
      <c r="D8" s="19" t="s">
        <v>79</v>
      </c>
      <c r="E8" s="25" t="s">
        <v>269</v>
      </c>
      <c r="F8" s="20">
        <v>69</v>
      </c>
      <c r="G8" s="17">
        <v>68.900000000000006</v>
      </c>
      <c r="H8" s="86">
        <v>43</v>
      </c>
      <c r="I8" s="86">
        <v>43</v>
      </c>
      <c r="J8" s="85">
        <v>45</v>
      </c>
      <c r="K8" s="70">
        <v>45</v>
      </c>
      <c r="L8" s="84">
        <v>57</v>
      </c>
      <c r="M8" s="85">
        <v>61</v>
      </c>
      <c r="N8" s="84">
        <v>65</v>
      </c>
      <c r="O8" s="72">
        <v>65</v>
      </c>
      <c r="P8" s="23">
        <f t="shared" ref="P8:P17" si="0">K8+O8</f>
        <v>110</v>
      </c>
      <c r="Q8" s="108">
        <f t="shared" ref="Q8:Q9" si="1">P8*(10^(0.89726074*((LOG10(G8/148.026))^2)))</f>
        <v>138.15389499415912</v>
      </c>
      <c r="R8" s="24"/>
    </row>
    <row r="9" spans="1:21" ht="21" customHeight="1" thickBot="1">
      <c r="A9" s="14"/>
      <c r="B9" s="33" t="s">
        <v>260</v>
      </c>
      <c r="C9" s="33" t="s">
        <v>261</v>
      </c>
      <c r="D9" s="34" t="s">
        <v>79</v>
      </c>
      <c r="E9" s="34" t="s">
        <v>179</v>
      </c>
      <c r="F9" s="35">
        <v>63</v>
      </c>
      <c r="G9" s="36">
        <v>62.6</v>
      </c>
      <c r="H9" s="86">
        <v>50</v>
      </c>
      <c r="I9" s="85">
        <v>50</v>
      </c>
      <c r="J9" s="85">
        <v>53</v>
      </c>
      <c r="K9" s="70">
        <v>53</v>
      </c>
      <c r="L9" s="85">
        <v>63</v>
      </c>
      <c r="M9" s="84">
        <v>67</v>
      </c>
      <c r="N9" s="85">
        <v>72</v>
      </c>
      <c r="O9" s="73">
        <v>72</v>
      </c>
      <c r="P9" s="23">
        <f t="shared" si="0"/>
        <v>125</v>
      </c>
      <c r="Q9" s="108">
        <f t="shared" si="1"/>
        <v>166.82329449706239</v>
      </c>
      <c r="R9" s="19"/>
    </row>
    <row r="10" spans="1:21" ht="21" customHeight="1" thickBot="1">
      <c r="A10" s="32"/>
      <c r="B10" s="15" t="s">
        <v>262</v>
      </c>
      <c r="C10" s="15" t="s">
        <v>33</v>
      </c>
      <c r="D10" s="19" t="s">
        <v>79</v>
      </c>
      <c r="E10" s="34" t="s">
        <v>179</v>
      </c>
      <c r="F10" s="12">
        <v>77</v>
      </c>
      <c r="G10" s="17">
        <v>74.3</v>
      </c>
      <c r="H10" s="85">
        <v>70</v>
      </c>
      <c r="I10" s="85">
        <v>75</v>
      </c>
      <c r="J10" s="86">
        <v>80</v>
      </c>
      <c r="K10" s="70">
        <v>75</v>
      </c>
      <c r="L10" s="85">
        <v>90</v>
      </c>
      <c r="M10" s="84">
        <v>97</v>
      </c>
      <c r="N10" s="85">
        <v>102</v>
      </c>
      <c r="O10" s="72">
        <v>102</v>
      </c>
      <c r="P10" s="23">
        <f t="shared" si="0"/>
        <v>177</v>
      </c>
      <c r="Q10" s="108">
        <f>P10*(10^(0.794358141*((LOG10(G10/174.393))^2)))</f>
        <v>227.5300128353914</v>
      </c>
      <c r="R10" s="37"/>
    </row>
    <row r="11" spans="1:21" ht="21" customHeight="1" thickBot="1">
      <c r="A11" s="32"/>
      <c r="B11" s="15" t="s">
        <v>175</v>
      </c>
      <c r="C11" s="15" t="s">
        <v>288</v>
      </c>
      <c r="D11" s="16" t="s">
        <v>166</v>
      </c>
      <c r="E11" s="34" t="s">
        <v>179</v>
      </c>
      <c r="F11" s="12" t="s">
        <v>281</v>
      </c>
      <c r="G11" s="17">
        <v>109.7</v>
      </c>
      <c r="H11" s="85">
        <v>75</v>
      </c>
      <c r="I11" s="85">
        <v>78</v>
      </c>
      <c r="J11" s="85">
        <v>82</v>
      </c>
      <c r="K11" s="70">
        <v>82</v>
      </c>
      <c r="L11" s="86">
        <v>105</v>
      </c>
      <c r="M11" s="84">
        <v>105</v>
      </c>
      <c r="N11" s="85">
        <v>110</v>
      </c>
      <c r="O11" s="72">
        <v>110</v>
      </c>
      <c r="P11" s="23">
        <f t="shared" si="0"/>
        <v>192</v>
      </c>
      <c r="Q11" s="108">
        <f>P11*(10^(0.794358141*((LOG10(G11/174.393))^2)))</f>
        <v>206.77457359625154</v>
      </c>
      <c r="R11" s="37"/>
    </row>
    <row r="12" spans="1:21" ht="21" customHeight="1" thickBot="1">
      <c r="A12" s="32"/>
      <c r="B12" s="15" t="s">
        <v>263</v>
      </c>
      <c r="C12" s="15" t="s">
        <v>264</v>
      </c>
      <c r="D12" s="16" t="s">
        <v>166</v>
      </c>
      <c r="E12" s="34" t="s">
        <v>270</v>
      </c>
      <c r="F12" s="12">
        <v>94</v>
      </c>
      <c r="G12" s="17">
        <v>92.3</v>
      </c>
      <c r="H12" s="85">
        <v>90</v>
      </c>
      <c r="I12" s="86">
        <v>96</v>
      </c>
      <c r="J12" s="85">
        <v>96</v>
      </c>
      <c r="K12" s="70">
        <v>96</v>
      </c>
      <c r="L12" s="86">
        <v>120</v>
      </c>
      <c r="M12" s="83">
        <v>120</v>
      </c>
      <c r="N12" s="86">
        <v>120</v>
      </c>
      <c r="O12" s="72">
        <v>0</v>
      </c>
      <c r="P12" s="23">
        <f t="shared" si="0"/>
        <v>96</v>
      </c>
      <c r="Q12" s="108">
        <f t="shared" ref="Q12:Q17" si="2">P12*(10^(0.794358141*((LOG10(G12/174.393))^2)))</f>
        <v>110.38902085288453</v>
      </c>
      <c r="R12" s="37"/>
    </row>
    <row r="13" spans="1:21" ht="21" customHeight="1" thickBot="1">
      <c r="A13" s="14"/>
      <c r="B13" s="33" t="s">
        <v>265</v>
      </c>
      <c r="C13" s="77" t="s">
        <v>266</v>
      </c>
      <c r="D13" s="44" t="s">
        <v>283</v>
      </c>
      <c r="E13" s="34" t="s">
        <v>273</v>
      </c>
      <c r="F13" s="20">
        <v>85</v>
      </c>
      <c r="G13" s="21">
        <v>79.7</v>
      </c>
      <c r="H13" s="88">
        <v>85</v>
      </c>
      <c r="I13" s="85">
        <v>90</v>
      </c>
      <c r="J13" s="85">
        <v>95</v>
      </c>
      <c r="K13" s="70">
        <v>95</v>
      </c>
      <c r="L13" s="84">
        <v>110</v>
      </c>
      <c r="M13" s="85">
        <v>115</v>
      </c>
      <c r="N13" s="83">
        <v>118</v>
      </c>
      <c r="O13" s="72">
        <v>115</v>
      </c>
      <c r="P13" s="23">
        <f t="shared" si="0"/>
        <v>210</v>
      </c>
      <c r="Q13" s="108">
        <f t="shared" si="2"/>
        <v>259.46889608557495</v>
      </c>
      <c r="R13" s="24"/>
    </row>
    <row r="14" spans="1:21" ht="21" customHeight="1" thickBot="1">
      <c r="A14" s="14"/>
      <c r="B14" s="18" t="s">
        <v>306</v>
      </c>
      <c r="C14" s="18" t="s">
        <v>307</v>
      </c>
      <c r="D14" s="19" t="s">
        <v>271</v>
      </c>
      <c r="E14" s="34" t="s">
        <v>179</v>
      </c>
      <c r="F14" s="12">
        <v>94</v>
      </c>
      <c r="G14" s="17">
        <v>93.2</v>
      </c>
      <c r="H14" s="85">
        <v>86</v>
      </c>
      <c r="I14" s="85">
        <v>89</v>
      </c>
      <c r="J14" s="85">
        <v>92</v>
      </c>
      <c r="K14" s="70">
        <v>92</v>
      </c>
      <c r="L14" s="85">
        <v>108</v>
      </c>
      <c r="M14" s="85">
        <v>112</v>
      </c>
      <c r="N14" s="85">
        <v>116</v>
      </c>
      <c r="O14" s="72">
        <v>116</v>
      </c>
      <c r="P14" s="23">
        <f t="shared" si="0"/>
        <v>208</v>
      </c>
      <c r="Q14" s="108">
        <f t="shared" si="2"/>
        <v>238.16724200961406</v>
      </c>
      <c r="R14" s="24"/>
    </row>
    <row r="15" spans="1:21" ht="21" customHeight="1" thickBot="1">
      <c r="A15" s="25"/>
      <c r="B15" s="26" t="s">
        <v>267</v>
      </c>
      <c r="C15" s="26" t="s">
        <v>268</v>
      </c>
      <c r="D15" s="25" t="s">
        <v>79</v>
      </c>
      <c r="E15" s="25" t="s">
        <v>273</v>
      </c>
      <c r="F15" s="28">
        <v>105</v>
      </c>
      <c r="G15" s="29">
        <v>100.8</v>
      </c>
      <c r="H15" s="82">
        <v>130</v>
      </c>
      <c r="I15" s="82">
        <v>135</v>
      </c>
      <c r="J15" s="87">
        <v>135</v>
      </c>
      <c r="K15" s="74">
        <v>135</v>
      </c>
      <c r="L15" s="87">
        <v>155</v>
      </c>
      <c r="M15" s="82">
        <v>165</v>
      </c>
      <c r="N15" s="82">
        <v>165</v>
      </c>
      <c r="O15" s="75">
        <v>155</v>
      </c>
      <c r="P15" s="30">
        <f t="shared" si="0"/>
        <v>290</v>
      </c>
      <c r="Q15" s="108">
        <f t="shared" si="2"/>
        <v>321.67664554611986</v>
      </c>
      <c r="R15" s="37"/>
    </row>
    <row r="16" spans="1:21" ht="21" customHeight="1" thickBot="1">
      <c r="A16" s="25"/>
      <c r="B16" s="31"/>
      <c r="C16" s="31"/>
      <c r="D16" s="25"/>
      <c r="E16" s="45"/>
      <c r="F16" s="28"/>
      <c r="G16" s="29"/>
      <c r="H16" s="102"/>
      <c r="I16" s="102"/>
      <c r="J16" s="102"/>
      <c r="K16" s="74">
        <v>0</v>
      </c>
      <c r="L16" s="102"/>
      <c r="M16" s="102"/>
      <c r="N16" s="102"/>
      <c r="O16" s="75">
        <v>0</v>
      </c>
      <c r="P16" s="30">
        <f t="shared" si="0"/>
        <v>0</v>
      </c>
      <c r="Q16" s="108" t="e">
        <f t="shared" si="2"/>
        <v>#NUM!</v>
      </c>
      <c r="R16" s="24"/>
    </row>
    <row r="17" spans="1:18" ht="21" customHeight="1" thickBot="1">
      <c r="A17" s="10"/>
      <c r="B17" s="92"/>
      <c r="C17" s="92"/>
      <c r="D17" s="11"/>
      <c r="E17" s="45"/>
      <c r="F17" s="35"/>
      <c r="G17" s="93"/>
      <c r="H17" s="104"/>
      <c r="I17" s="104"/>
      <c r="J17" s="104"/>
      <c r="K17" s="69">
        <v>0</v>
      </c>
      <c r="L17" s="100"/>
      <c r="M17" s="100"/>
      <c r="N17" s="100"/>
      <c r="O17" s="94">
        <v>0</v>
      </c>
      <c r="P17" s="23">
        <f t="shared" si="0"/>
        <v>0</v>
      </c>
      <c r="Q17" s="108" t="e">
        <f t="shared" si="2"/>
        <v>#NUM!</v>
      </c>
      <c r="R17" s="11"/>
    </row>
    <row r="18" spans="1:18" ht="21" customHeight="1" thickBot="1">
      <c r="A18" s="25"/>
      <c r="B18" s="26"/>
      <c r="C18" s="26"/>
      <c r="D18" s="27"/>
      <c r="E18" s="45"/>
      <c r="F18" s="28"/>
      <c r="G18" s="29"/>
      <c r="H18" s="102"/>
      <c r="I18" s="102"/>
      <c r="J18" s="102"/>
      <c r="K18" s="74"/>
      <c r="L18" s="102"/>
      <c r="M18" s="102"/>
      <c r="N18" s="102"/>
      <c r="O18" s="75"/>
      <c r="P18" s="30"/>
      <c r="Q18" s="108"/>
      <c r="R18" s="19"/>
    </row>
    <row r="20" spans="1:18" ht="13" thickBot="1"/>
    <row r="21" spans="1:18" ht="22" customHeight="1" thickBot="1">
      <c r="B21" s="134"/>
      <c r="C21" s="208" t="s">
        <v>3</v>
      </c>
      <c r="D21" s="209"/>
      <c r="E21" s="210" t="s">
        <v>4</v>
      </c>
      <c r="F21" s="211"/>
      <c r="G21" s="211"/>
    </row>
    <row r="22" spans="1:18" ht="21" customHeight="1" thickBot="1">
      <c r="B22" s="99" t="s">
        <v>5</v>
      </c>
      <c r="C22" s="205" t="s">
        <v>214</v>
      </c>
      <c r="D22" s="206"/>
      <c r="E22" s="207"/>
      <c r="F22" s="207"/>
      <c r="G22" s="207"/>
    </row>
    <row r="23" spans="1:18" ht="21" customHeight="1" thickBot="1">
      <c r="B23" s="99" t="s">
        <v>6</v>
      </c>
      <c r="C23" s="205" t="s">
        <v>207</v>
      </c>
      <c r="D23" s="206"/>
      <c r="E23" s="207"/>
      <c r="F23" s="207"/>
      <c r="G23" s="207"/>
    </row>
    <row r="24" spans="1:18" ht="21" customHeight="1" thickBot="1">
      <c r="B24" s="99" t="s">
        <v>176</v>
      </c>
      <c r="C24" s="205" t="s">
        <v>215</v>
      </c>
      <c r="D24" s="206"/>
      <c r="E24" s="207"/>
      <c r="F24" s="207"/>
      <c r="G24" s="207"/>
    </row>
    <row r="33" spans="2:4">
      <c r="B33" t="s">
        <v>186</v>
      </c>
      <c r="D33" t="s">
        <v>183</v>
      </c>
    </row>
    <row r="35" spans="2:4">
      <c r="B35" t="s">
        <v>187</v>
      </c>
      <c r="D35" t="s">
        <v>178</v>
      </c>
    </row>
    <row r="41" spans="2:4">
      <c r="D41" t="s">
        <v>181</v>
      </c>
    </row>
  </sheetData>
  <sheetCalcPr fullCalcOnLoad="1"/>
  <mergeCells count="22">
    <mergeCell ref="A5:A6"/>
    <mergeCell ref="B5:B6"/>
    <mergeCell ref="C5:C6"/>
    <mergeCell ref="D5:D6"/>
    <mergeCell ref="E5:E6"/>
    <mergeCell ref="R5:R6"/>
    <mergeCell ref="C21:D21"/>
    <mergeCell ref="E21:G21"/>
    <mergeCell ref="C22:D22"/>
    <mergeCell ref="E22:G22"/>
    <mergeCell ref="G5:G6"/>
    <mergeCell ref="H5:J5"/>
    <mergeCell ref="K5:K6"/>
    <mergeCell ref="L5:N5"/>
    <mergeCell ref="O5:O6"/>
    <mergeCell ref="P5:P6"/>
    <mergeCell ref="F5:F6"/>
    <mergeCell ref="C23:D23"/>
    <mergeCell ref="E23:G23"/>
    <mergeCell ref="C24:D24"/>
    <mergeCell ref="E24:G24"/>
    <mergeCell ref="Q5:Q6"/>
  </mergeCells>
  <phoneticPr fontId="2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44"/>
  <sheetViews>
    <sheetView topLeftCell="A5" zoomScale="130" zoomScaleNormal="130" zoomScalePageLayoutView="130" workbookViewId="0">
      <selection activeCell="B34" sqref="A34:XFD34"/>
    </sheetView>
  </sheetViews>
  <sheetFormatPr baseColWidth="10" defaultColWidth="8.83203125" defaultRowHeight="12"/>
  <cols>
    <col min="1" max="1" width="6.33203125" customWidth="1"/>
    <col min="2" max="4" width="16.6640625" customWidth="1"/>
    <col min="5" max="5" width="17.6640625" customWidth="1"/>
    <col min="6" max="6" width="11" customWidth="1"/>
    <col min="7" max="7" width="8.5" customWidth="1"/>
    <col min="8" max="8" width="7.33203125" customWidth="1"/>
    <col min="9" max="11" width="6.1640625" customWidth="1"/>
    <col min="12" max="12" width="8.5" customWidth="1"/>
    <col min="13" max="15" width="6.1640625" customWidth="1"/>
    <col min="16" max="16" width="7.83203125" customWidth="1"/>
    <col min="17" max="17" width="6.5" customWidth="1"/>
    <col min="18" max="18" width="9.5" customWidth="1"/>
    <col min="19" max="19" width="12.83203125" customWidth="1"/>
  </cols>
  <sheetData>
    <row r="1" spans="1:19" ht="15">
      <c r="A1" s="8"/>
      <c r="B1" s="5" t="s">
        <v>21</v>
      </c>
      <c r="C1" s="5"/>
      <c r="D1" s="5"/>
      <c r="E1" s="9"/>
      <c r="F1" s="9"/>
      <c r="G1" s="6"/>
      <c r="H1" s="6"/>
      <c r="I1" s="6"/>
      <c r="J1" s="5"/>
      <c r="K1" s="5"/>
      <c r="L1" s="5" t="s">
        <v>128</v>
      </c>
      <c r="M1" s="4"/>
      <c r="N1" s="5"/>
      <c r="O1" s="5"/>
      <c r="P1" s="5"/>
      <c r="Q1" s="5"/>
      <c r="R1" s="5"/>
      <c r="S1" s="5"/>
    </row>
    <row r="2" spans="1:19" ht="15">
      <c r="A2" s="4"/>
      <c r="B2" s="95"/>
      <c r="C2" s="5"/>
      <c r="D2" s="5"/>
      <c r="E2" s="6"/>
      <c r="F2" s="6"/>
      <c r="G2" s="5"/>
      <c r="H2" s="7"/>
      <c r="I2" s="5"/>
      <c r="J2" s="5"/>
      <c r="K2" s="5"/>
      <c r="L2" s="5" t="s">
        <v>129</v>
      </c>
      <c r="M2" s="5"/>
      <c r="N2" s="5"/>
      <c r="O2" s="5"/>
      <c r="P2" s="5"/>
      <c r="Q2" s="5"/>
      <c r="R2" s="5"/>
      <c r="S2" s="5"/>
    </row>
    <row r="3" spans="1:19" ht="16" thickBot="1">
      <c r="A3" s="4"/>
      <c r="B3" s="50" t="s">
        <v>130</v>
      </c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5"/>
      <c r="P3" s="5"/>
      <c r="Q3" s="5"/>
      <c r="R3" s="5"/>
      <c r="S3" s="5"/>
    </row>
    <row r="4" spans="1:19" ht="13" thickTop="1">
      <c r="A4" s="259" t="s">
        <v>42</v>
      </c>
      <c r="B4" s="253" t="s">
        <v>53</v>
      </c>
      <c r="C4" s="253" t="s">
        <v>54</v>
      </c>
      <c r="D4" s="138"/>
      <c r="E4" s="253" t="s">
        <v>52</v>
      </c>
      <c r="F4" s="253" t="s">
        <v>43</v>
      </c>
      <c r="G4" s="253" t="s">
        <v>55</v>
      </c>
      <c r="H4" s="253" t="s">
        <v>56</v>
      </c>
      <c r="I4" s="257" t="s">
        <v>57</v>
      </c>
      <c r="J4" s="257"/>
      <c r="K4" s="257"/>
      <c r="L4" s="251" t="s">
        <v>44</v>
      </c>
      <c r="M4" s="258" t="s">
        <v>58</v>
      </c>
      <c r="N4" s="258"/>
      <c r="O4" s="258"/>
      <c r="P4" s="251" t="s">
        <v>45</v>
      </c>
      <c r="Q4" s="253" t="s">
        <v>59</v>
      </c>
      <c r="R4" s="255" t="s">
        <v>46</v>
      </c>
      <c r="S4" s="240" t="s">
        <v>47</v>
      </c>
    </row>
    <row r="5" spans="1:19" ht="13" thickBot="1">
      <c r="A5" s="260"/>
      <c r="B5" s="261"/>
      <c r="C5" s="261"/>
      <c r="D5" s="139"/>
      <c r="E5" s="261"/>
      <c r="F5" s="261"/>
      <c r="G5" s="254"/>
      <c r="H5" s="254"/>
      <c r="I5" s="22">
        <v>1</v>
      </c>
      <c r="J5" s="22">
        <v>2</v>
      </c>
      <c r="K5" s="22">
        <v>3</v>
      </c>
      <c r="L5" s="252"/>
      <c r="M5" s="22">
        <v>1</v>
      </c>
      <c r="N5" s="22">
        <v>2</v>
      </c>
      <c r="O5" s="22">
        <v>3</v>
      </c>
      <c r="P5" s="252"/>
      <c r="Q5" s="254"/>
      <c r="R5" s="256"/>
      <c r="S5" s="241"/>
    </row>
    <row r="6" spans="1:19" ht="21" customHeight="1" thickTop="1" thickBot="1">
      <c r="A6" s="10"/>
      <c r="B6" s="96" t="s">
        <v>152</v>
      </c>
      <c r="C6" s="96" t="s">
        <v>280</v>
      </c>
      <c r="D6" s="96" t="s">
        <v>216</v>
      </c>
      <c r="E6" s="19" t="s">
        <v>200</v>
      </c>
      <c r="F6" s="97" t="s">
        <v>250</v>
      </c>
      <c r="G6" s="107">
        <v>58</v>
      </c>
      <c r="H6" s="13">
        <v>54.3</v>
      </c>
      <c r="I6" s="84">
        <v>30</v>
      </c>
      <c r="J6" s="84">
        <v>32</v>
      </c>
      <c r="K6" s="84">
        <v>35</v>
      </c>
      <c r="L6" s="69">
        <v>35</v>
      </c>
      <c r="M6" s="84">
        <v>35</v>
      </c>
      <c r="N6" s="84">
        <v>38</v>
      </c>
      <c r="O6" s="83">
        <v>40</v>
      </c>
      <c r="P6" s="71">
        <v>38</v>
      </c>
      <c r="Q6" s="23">
        <f t="shared" ref="Q6:Q12" si="0">L6+P6</f>
        <v>73</v>
      </c>
      <c r="R6" s="108">
        <f t="shared" ref="R6:R16" si="1">Q6*(10^(0.89726074*((LOG10(H6/148.026))^2)))</f>
        <v>108.0257751390694</v>
      </c>
      <c r="S6" s="11">
        <v>1</v>
      </c>
    </row>
    <row r="7" spans="1:19" ht="21" customHeight="1" thickBot="1">
      <c r="A7" s="10"/>
      <c r="B7" s="96" t="s">
        <v>131</v>
      </c>
      <c r="C7" s="96" t="s">
        <v>132</v>
      </c>
      <c r="D7" s="96" t="s">
        <v>216</v>
      </c>
      <c r="E7" s="34" t="s">
        <v>248</v>
      </c>
      <c r="F7" s="97" t="s">
        <v>251</v>
      </c>
      <c r="G7" s="192">
        <v>63</v>
      </c>
      <c r="H7" s="93">
        <v>61.2</v>
      </c>
      <c r="I7" s="84">
        <v>21</v>
      </c>
      <c r="J7" s="84">
        <v>23</v>
      </c>
      <c r="K7" s="84">
        <v>25</v>
      </c>
      <c r="L7" s="69">
        <v>25</v>
      </c>
      <c r="M7" s="84">
        <v>27</v>
      </c>
      <c r="N7" s="84">
        <v>30</v>
      </c>
      <c r="O7" s="84">
        <v>33</v>
      </c>
      <c r="P7" s="94">
        <v>33</v>
      </c>
      <c r="Q7" s="23">
        <f t="shared" si="0"/>
        <v>58</v>
      </c>
      <c r="R7" s="108">
        <f t="shared" si="1"/>
        <v>78.604922070846726</v>
      </c>
      <c r="S7" s="19">
        <v>3</v>
      </c>
    </row>
    <row r="8" spans="1:19" ht="21" customHeight="1" thickBot="1">
      <c r="A8" s="14"/>
      <c r="B8" s="33" t="s">
        <v>155</v>
      </c>
      <c r="C8" s="33" t="s">
        <v>156</v>
      </c>
      <c r="D8" s="96" t="s">
        <v>216</v>
      </c>
      <c r="E8" s="19" t="s">
        <v>200</v>
      </c>
      <c r="F8" s="97" t="s">
        <v>255</v>
      </c>
      <c r="G8" s="20">
        <v>63</v>
      </c>
      <c r="H8" s="17">
        <v>58.4</v>
      </c>
      <c r="I8" s="85">
        <v>35</v>
      </c>
      <c r="J8" s="85">
        <v>37</v>
      </c>
      <c r="K8" s="86">
        <v>40</v>
      </c>
      <c r="L8" s="70">
        <v>37</v>
      </c>
      <c r="M8" s="84">
        <v>43</v>
      </c>
      <c r="N8" s="85">
        <v>46</v>
      </c>
      <c r="O8" s="84">
        <v>48</v>
      </c>
      <c r="P8" s="72">
        <v>48</v>
      </c>
      <c r="Q8" s="23">
        <f t="shared" si="0"/>
        <v>85</v>
      </c>
      <c r="R8" s="108">
        <f t="shared" si="1"/>
        <v>119.07263905622959</v>
      </c>
      <c r="S8" s="24">
        <v>2</v>
      </c>
    </row>
    <row r="9" spans="1:19" ht="21" customHeight="1" thickBot="1">
      <c r="A9" s="14"/>
      <c r="B9" s="33" t="s">
        <v>260</v>
      </c>
      <c r="C9" s="33" t="s">
        <v>261</v>
      </c>
      <c r="D9" s="96" t="s">
        <v>216</v>
      </c>
      <c r="E9" s="34" t="s">
        <v>79</v>
      </c>
      <c r="F9" s="97" t="s">
        <v>179</v>
      </c>
      <c r="G9" s="35">
        <v>63</v>
      </c>
      <c r="H9" s="36">
        <v>62.6</v>
      </c>
      <c r="I9" s="86">
        <v>50</v>
      </c>
      <c r="J9" s="85">
        <v>50</v>
      </c>
      <c r="K9" s="85">
        <v>53</v>
      </c>
      <c r="L9" s="70">
        <v>53</v>
      </c>
      <c r="M9" s="85">
        <v>63</v>
      </c>
      <c r="N9" s="84">
        <v>67</v>
      </c>
      <c r="O9" s="85">
        <v>72</v>
      </c>
      <c r="P9" s="73">
        <v>72</v>
      </c>
      <c r="Q9" s="23">
        <f t="shared" si="0"/>
        <v>125</v>
      </c>
      <c r="R9" s="108">
        <f t="shared" si="1"/>
        <v>166.82329449706239</v>
      </c>
      <c r="S9" s="19">
        <v>1</v>
      </c>
    </row>
    <row r="10" spans="1:19" ht="21" customHeight="1" thickBot="1">
      <c r="A10" s="32"/>
      <c r="B10" s="33" t="s">
        <v>243</v>
      </c>
      <c r="C10" s="33" t="s">
        <v>244</v>
      </c>
      <c r="D10" s="96" t="s">
        <v>216</v>
      </c>
      <c r="E10" s="34" t="s">
        <v>79</v>
      </c>
      <c r="F10" s="97" t="s">
        <v>252</v>
      </c>
      <c r="G10" s="35">
        <v>69</v>
      </c>
      <c r="H10" s="17">
        <v>68.599999999999994</v>
      </c>
      <c r="I10" s="85">
        <v>30</v>
      </c>
      <c r="J10" s="85">
        <v>34</v>
      </c>
      <c r="K10" s="85">
        <v>37</v>
      </c>
      <c r="L10" s="70">
        <v>37</v>
      </c>
      <c r="M10" s="85">
        <v>50</v>
      </c>
      <c r="N10" s="83">
        <v>55</v>
      </c>
      <c r="O10" s="85">
        <v>55</v>
      </c>
      <c r="P10" s="72">
        <v>55</v>
      </c>
      <c r="Q10" s="23">
        <f t="shared" si="0"/>
        <v>92</v>
      </c>
      <c r="R10" s="108">
        <f t="shared" si="1"/>
        <v>115.84864823899674</v>
      </c>
      <c r="S10" s="37">
        <v>3</v>
      </c>
    </row>
    <row r="11" spans="1:19" ht="21" customHeight="1" thickBot="1">
      <c r="A11" s="32"/>
      <c r="B11" s="185" t="s">
        <v>259</v>
      </c>
      <c r="C11" s="31" t="s">
        <v>13</v>
      </c>
      <c r="D11" s="96" t="s">
        <v>216</v>
      </c>
      <c r="E11" s="25" t="s">
        <v>79</v>
      </c>
      <c r="F11" s="11" t="s">
        <v>269</v>
      </c>
      <c r="G11" s="28">
        <v>69</v>
      </c>
      <c r="H11" s="21">
        <v>68.900000000000006</v>
      </c>
      <c r="I11" s="89">
        <v>43</v>
      </c>
      <c r="J11" s="86">
        <v>43</v>
      </c>
      <c r="K11" s="85">
        <v>45</v>
      </c>
      <c r="L11" s="70">
        <v>45</v>
      </c>
      <c r="M11" s="84">
        <v>57</v>
      </c>
      <c r="N11" s="84">
        <v>61</v>
      </c>
      <c r="O11" s="84">
        <v>65</v>
      </c>
      <c r="P11" s="72">
        <v>65</v>
      </c>
      <c r="Q11" s="23">
        <f t="shared" si="0"/>
        <v>110</v>
      </c>
      <c r="R11" s="108">
        <f t="shared" si="1"/>
        <v>138.15389499415912</v>
      </c>
      <c r="S11" s="37">
        <v>2</v>
      </c>
    </row>
    <row r="12" spans="1:19" ht="21" customHeight="1" thickBot="1">
      <c r="A12" s="181"/>
      <c r="B12" s="31" t="s">
        <v>140</v>
      </c>
      <c r="C12" s="31" t="s">
        <v>282</v>
      </c>
      <c r="D12" s="96" t="s">
        <v>216</v>
      </c>
      <c r="E12" s="189" t="s">
        <v>142</v>
      </c>
      <c r="F12" s="11" t="s">
        <v>275</v>
      </c>
      <c r="G12" s="193">
        <v>69</v>
      </c>
      <c r="H12" s="21">
        <v>61.1</v>
      </c>
      <c r="I12" s="88">
        <v>35</v>
      </c>
      <c r="J12" s="85">
        <v>40</v>
      </c>
      <c r="K12" s="86">
        <v>45</v>
      </c>
      <c r="L12" s="70">
        <v>40</v>
      </c>
      <c r="M12" s="84">
        <v>55</v>
      </c>
      <c r="N12" s="84">
        <v>60</v>
      </c>
      <c r="O12" s="84">
        <v>63</v>
      </c>
      <c r="P12" s="72">
        <v>63</v>
      </c>
      <c r="Q12" s="23">
        <f t="shared" si="0"/>
        <v>103</v>
      </c>
      <c r="R12" s="108">
        <f t="shared" si="1"/>
        <v>139.7488692793068</v>
      </c>
      <c r="S12" s="37">
        <v>1</v>
      </c>
    </row>
    <row r="13" spans="1:19" ht="21" customHeight="1" thickBot="1">
      <c r="A13" s="14"/>
      <c r="B13" s="33" t="s">
        <v>144</v>
      </c>
      <c r="C13" s="33" t="s">
        <v>145</v>
      </c>
      <c r="D13" s="96" t="s">
        <v>216</v>
      </c>
      <c r="E13" s="34" t="s">
        <v>146</v>
      </c>
      <c r="F13" s="39" t="s">
        <v>179</v>
      </c>
      <c r="G13" s="20">
        <v>75</v>
      </c>
      <c r="H13" s="17">
        <v>73</v>
      </c>
      <c r="I13" s="85">
        <v>40</v>
      </c>
      <c r="J13" s="85">
        <v>45</v>
      </c>
      <c r="K13" s="86">
        <v>50</v>
      </c>
      <c r="L13" s="70">
        <v>45</v>
      </c>
      <c r="M13" s="83">
        <v>60</v>
      </c>
      <c r="N13" s="85">
        <v>60</v>
      </c>
      <c r="O13" s="84">
        <v>65</v>
      </c>
      <c r="P13" s="72">
        <v>65</v>
      </c>
      <c r="Q13" s="23">
        <v>110</v>
      </c>
      <c r="R13" s="108">
        <f t="shared" si="1"/>
        <v>133.64938224670442</v>
      </c>
      <c r="S13" s="24">
        <v>1</v>
      </c>
    </row>
    <row r="14" spans="1:19" ht="21" customHeight="1" thickBot="1">
      <c r="A14" s="10"/>
      <c r="B14" s="92" t="s">
        <v>136</v>
      </c>
      <c r="C14" s="92" t="s">
        <v>61</v>
      </c>
      <c r="D14" s="96" t="s">
        <v>216</v>
      </c>
      <c r="E14" s="11" t="s">
        <v>200</v>
      </c>
      <c r="F14" s="34" t="s">
        <v>251</v>
      </c>
      <c r="G14" s="107">
        <v>75</v>
      </c>
      <c r="H14" s="13">
        <v>73.5</v>
      </c>
      <c r="I14" s="84">
        <v>33</v>
      </c>
      <c r="J14" s="84">
        <v>35</v>
      </c>
      <c r="K14" s="84">
        <v>37</v>
      </c>
      <c r="L14" s="69">
        <v>37</v>
      </c>
      <c r="M14" s="84">
        <v>43</v>
      </c>
      <c r="N14" s="84">
        <v>46</v>
      </c>
      <c r="O14" s="84">
        <v>48</v>
      </c>
      <c r="P14" s="71">
        <v>48</v>
      </c>
      <c r="Q14" s="23">
        <f t="shared" ref="Q14:Q35" si="2">L14+P14</f>
        <v>85</v>
      </c>
      <c r="R14" s="108">
        <f t="shared" si="1"/>
        <v>102.88873219742388</v>
      </c>
      <c r="S14" s="11">
        <v>3</v>
      </c>
    </row>
    <row r="15" spans="1:19" ht="21" customHeight="1" thickBot="1">
      <c r="A15" s="14"/>
      <c r="B15" s="33" t="s">
        <v>276</v>
      </c>
      <c r="C15" s="33" t="s">
        <v>277</v>
      </c>
      <c r="D15" s="96" t="s">
        <v>216</v>
      </c>
      <c r="E15" s="34" t="s">
        <v>278</v>
      </c>
      <c r="F15" s="39" t="s">
        <v>279</v>
      </c>
      <c r="G15" s="42">
        <v>75</v>
      </c>
      <c r="H15" s="17">
        <v>71.599999999999994</v>
      </c>
      <c r="I15" s="85">
        <v>27</v>
      </c>
      <c r="J15" s="85">
        <v>30</v>
      </c>
      <c r="K15" s="85">
        <v>33</v>
      </c>
      <c r="L15" s="70">
        <v>33</v>
      </c>
      <c r="M15" s="84">
        <v>50</v>
      </c>
      <c r="N15" s="85">
        <v>53</v>
      </c>
      <c r="O15" s="83">
        <v>56</v>
      </c>
      <c r="P15" s="72">
        <v>53</v>
      </c>
      <c r="Q15" s="23">
        <f t="shared" si="2"/>
        <v>86</v>
      </c>
      <c r="R15" s="108">
        <f t="shared" si="1"/>
        <v>105.62568568423741</v>
      </c>
      <c r="S15" s="24">
        <v>2</v>
      </c>
    </row>
    <row r="16" spans="1:19" ht="21" customHeight="1" thickBot="1">
      <c r="A16" s="14"/>
      <c r="B16" s="18" t="s">
        <v>148</v>
      </c>
      <c r="C16" s="18" t="s">
        <v>149</v>
      </c>
      <c r="D16" s="96" t="s">
        <v>216</v>
      </c>
      <c r="E16" s="19" t="s">
        <v>200</v>
      </c>
      <c r="F16" s="34" t="s">
        <v>251</v>
      </c>
      <c r="G16" s="12" t="s">
        <v>284</v>
      </c>
      <c r="H16" s="17">
        <v>77.8</v>
      </c>
      <c r="I16" s="85">
        <v>33</v>
      </c>
      <c r="J16" s="85">
        <v>35</v>
      </c>
      <c r="K16" s="86">
        <v>37</v>
      </c>
      <c r="L16" s="70">
        <v>35</v>
      </c>
      <c r="M16" s="85">
        <v>43</v>
      </c>
      <c r="N16" s="84">
        <v>46</v>
      </c>
      <c r="O16" s="85">
        <v>48</v>
      </c>
      <c r="P16" s="72">
        <v>48</v>
      </c>
      <c r="Q16" s="23">
        <f t="shared" si="2"/>
        <v>83</v>
      </c>
      <c r="R16" s="108">
        <f t="shared" si="1"/>
        <v>97.521713832182229</v>
      </c>
      <c r="S16" s="19">
        <v>1</v>
      </c>
    </row>
    <row r="17" spans="1:19" ht="21" customHeight="1" thickBot="1">
      <c r="A17" s="14"/>
      <c r="B17" s="96" t="s">
        <v>245</v>
      </c>
      <c r="C17" s="183" t="s">
        <v>246</v>
      </c>
      <c r="D17" s="183" t="s">
        <v>217</v>
      </c>
      <c r="E17" s="44" t="s">
        <v>79</v>
      </c>
      <c r="F17" s="97" t="s">
        <v>251</v>
      </c>
      <c r="G17" s="20">
        <v>62</v>
      </c>
      <c r="H17" s="21">
        <v>56.8</v>
      </c>
      <c r="I17" s="88">
        <v>38</v>
      </c>
      <c r="J17" s="86">
        <v>42</v>
      </c>
      <c r="K17" s="85">
        <v>42</v>
      </c>
      <c r="L17" s="70">
        <v>42</v>
      </c>
      <c r="M17" s="84">
        <v>45</v>
      </c>
      <c r="N17" s="85">
        <v>50</v>
      </c>
      <c r="O17" s="84">
        <v>55</v>
      </c>
      <c r="P17" s="72">
        <v>55</v>
      </c>
      <c r="Q17" s="23">
        <f t="shared" si="2"/>
        <v>97</v>
      </c>
      <c r="R17" s="108">
        <f t="shared" ref="R17:R35" si="3">Q17*(10^(0.794358141*((LOG10(H17/174.393))^2)))</f>
        <v>149.72995865522515</v>
      </c>
      <c r="S17" s="24">
        <v>1</v>
      </c>
    </row>
    <row r="18" spans="1:19" ht="21" customHeight="1" thickBot="1">
      <c r="A18" s="14"/>
      <c r="B18" s="33" t="s">
        <v>104</v>
      </c>
      <c r="C18" s="33" t="s">
        <v>192</v>
      </c>
      <c r="D18" s="183" t="s">
        <v>217</v>
      </c>
      <c r="E18" s="19" t="s">
        <v>79</v>
      </c>
      <c r="F18" s="11" t="s">
        <v>274</v>
      </c>
      <c r="G18" s="12">
        <v>69</v>
      </c>
      <c r="H18" s="17">
        <v>64.7</v>
      </c>
      <c r="I18" s="85">
        <v>70</v>
      </c>
      <c r="J18" s="85">
        <v>74</v>
      </c>
      <c r="K18" s="86">
        <v>78</v>
      </c>
      <c r="L18" s="70">
        <v>74</v>
      </c>
      <c r="M18" s="85">
        <v>86</v>
      </c>
      <c r="N18" s="85">
        <v>90</v>
      </c>
      <c r="O18" s="86">
        <v>93</v>
      </c>
      <c r="P18" s="72">
        <v>90</v>
      </c>
      <c r="Q18" s="23">
        <f t="shared" si="2"/>
        <v>164</v>
      </c>
      <c r="R18" s="108">
        <f t="shared" si="3"/>
        <v>230.22251154585462</v>
      </c>
      <c r="S18" s="24">
        <v>1</v>
      </c>
    </row>
    <row r="19" spans="1:19" ht="21" customHeight="1" thickBot="1">
      <c r="A19" s="25"/>
      <c r="B19" s="26" t="s">
        <v>33</v>
      </c>
      <c r="C19" s="26" t="s">
        <v>112</v>
      </c>
      <c r="D19" s="183" t="s">
        <v>217</v>
      </c>
      <c r="E19" s="27" t="s">
        <v>302</v>
      </c>
      <c r="F19" s="97" t="s">
        <v>179</v>
      </c>
      <c r="G19" s="28">
        <v>77</v>
      </c>
      <c r="H19" s="29">
        <v>74.900000000000006</v>
      </c>
      <c r="I19" s="87">
        <v>60</v>
      </c>
      <c r="J19" s="87">
        <v>65</v>
      </c>
      <c r="K19" s="82">
        <v>70</v>
      </c>
      <c r="L19" s="74">
        <v>65</v>
      </c>
      <c r="M19" s="87">
        <v>85</v>
      </c>
      <c r="N19" s="87">
        <v>90</v>
      </c>
      <c r="O19" s="87">
        <v>95</v>
      </c>
      <c r="P19" s="75">
        <v>95</v>
      </c>
      <c r="Q19" s="23">
        <f t="shared" si="2"/>
        <v>160</v>
      </c>
      <c r="R19" s="108">
        <f t="shared" si="3"/>
        <v>204.70989076062241</v>
      </c>
      <c r="S19" s="37">
        <v>3</v>
      </c>
    </row>
    <row r="20" spans="1:19" ht="21" customHeight="1" thickBot="1">
      <c r="A20" s="25"/>
      <c r="B20" s="26" t="s">
        <v>262</v>
      </c>
      <c r="C20" s="26" t="s">
        <v>33</v>
      </c>
      <c r="D20" s="183" t="s">
        <v>217</v>
      </c>
      <c r="E20" s="25" t="s">
        <v>79</v>
      </c>
      <c r="F20" s="97" t="s">
        <v>179</v>
      </c>
      <c r="G20" s="28">
        <v>77</v>
      </c>
      <c r="H20" s="29">
        <v>74.3</v>
      </c>
      <c r="I20" s="87">
        <v>70</v>
      </c>
      <c r="J20" s="87">
        <v>75</v>
      </c>
      <c r="K20" s="82">
        <v>80</v>
      </c>
      <c r="L20" s="74">
        <v>75</v>
      </c>
      <c r="M20" s="87">
        <v>90</v>
      </c>
      <c r="N20" s="87">
        <v>97</v>
      </c>
      <c r="O20" s="87">
        <v>102</v>
      </c>
      <c r="P20" s="75">
        <v>102</v>
      </c>
      <c r="Q20" s="23">
        <f t="shared" si="2"/>
        <v>177</v>
      </c>
      <c r="R20" s="108">
        <f t="shared" si="3"/>
        <v>227.5300128353914</v>
      </c>
      <c r="S20" s="24">
        <v>2</v>
      </c>
    </row>
    <row r="21" spans="1:19" ht="21" customHeight="1" thickBot="1">
      <c r="A21" s="10"/>
      <c r="B21" s="92" t="s">
        <v>285</v>
      </c>
      <c r="C21" s="92" t="s">
        <v>286</v>
      </c>
      <c r="D21" s="183" t="s">
        <v>217</v>
      </c>
      <c r="E21" s="190" t="s">
        <v>287</v>
      </c>
      <c r="F21" s="191" t="s">
        <v>251</v>
      </c>
      <c r="G21" s="12">
        <v>77</v>
      </c>
      <c r="H21" s="13">
        <v>77</v>
      </c>
      <c r="I21" s="84">
        <v>75</v>
      </c>
      <c r="J21" s="84">
        <v>80</v>
      </c>
      <c r="K21" s="83">
        <v>84</v>
      </c>
      <c r="L21" s="69">
        <v>80</v>
      </c>
      <c r="M21" s="85">
        <v>95</v>
      </c>
      <c r="N21" s="86">
        <v>100</v>
      </c>
      <c r="O21" s="85">
        <v>103</v>
      </c>
      <c r="P21" s="71">
        <v>103</v>
      </c>
      <c r="Q21" s="23">
        <f t="shared" si="2"/>
        <v>183</v>
      </c>
      <c r="R21" s="108">
        <f t="shared" si="3"/>
        <v>230.45264118058807</v>
      </c>
      <c r="S21" s="11">
        <v>1</v>
      </c>
    </row>
    <row r="22" spans="1:19" ht="21" customHeight="1" thickBot="1">
      <c r="A22" s="32"/>
      <c r="B22" s="15" t="s">
        <v>304</v>
      </c>
      <c r="C22" s="15" t="s">
        <v>305</v>
      </c>
      <c r="D22" s="183" t="s">
        <v>217</v>
      </c>
      <c r="E22" s="19" t="s">
        <v>142</v>
      </c>
      <c r="F22" s="34" t="s">
        <v>179</v>
      </c>
      <c r="G22" s="12">
        <v>85</v>
      </c>
      <c r="H22" s="17">
        <v>80.099999999999994</v>
      </c>
      <c r="I22" s="85">
        <v>65</v>
      </c>
      <c r="J22" s="86">
        <v>70</v>
      </c>
      <c r="K22" s="85">
        <v>70</v>
      </c>
      <c r="L22" s="70">
        <v>70</v>
      </c>
      <c r="M22" s="85">
        <v>80</v>
      </c>
      <c r="N22" s="84">
        <v>85</v>
      </c>
      <c r="O22" s="86">
        <v>90</v>
      </c>
      <c r="P22" s="72">
        <v>85</v>
      </c>
      <c r="Q22" s="23">
        <f t="shared" si="2"/>
        <v>155</v>
      </c>
      <c r="R22" s="108">
        <f t="shared" si="3"/>
        <v>190.99711072670635</v>
      </c>
      <c r="S22" s="37">
        <v>5</v>
      </c>
    </row>
    <row r="23" spans="1:19" ht="21" customHeight="1" thickBot="1">
      <c r="A23" s="32"/>
      <c r="B23" s="18" t="s">
        <v>2</v>
      </c>
      <c r="C23" s="18" t="s">
        <v>290</v>
      </c>
      <c r="D23" s="183" t="s">
        <v>217</v>
      </c>
      <c r="E23" s="19" t="s">
        <v>208</v>
      </c>
      <c r="F23" s="34" t="s">
        <v>252</v>
      </c>
      <c r="G23" s="12">
        <v>85</v>
      </c>
      <c r="H23" s="17">
        <v>83</v>
      </c>
      <c r="I23" s="86">
        <v>70</v>
      </c>
      <c r="J23" s="85">
        <v>70</v>
      </c>
      <c r="K23" s="86">
        <v>75</v>
      </c>
      <c r="L23" s="70">
        <v>70</v>
      </c>
      <c r="M23" s="85">
        <v>90</v>
      </c>
      <c r="N23" s="84">
        <v>95</v>
      </c>
      <c r="O23" s="86">
        <v>98</v>
      </c>
      <c r="P23" s="72">
        <v>95</v>
      </c>
      <c r="Q23" s="23">
        <f t="shared" si="2"/>
        <v>165</v>
      </c>
      <c r="R23" s="108">
        <f t="shared" si="3"/>
        <v>199.56162398243561</v>
      </c>
      <c r="S23" s="37">
        <v>4</v>
      </c>
    </row>
    <row r="24" spans="1:19" ht="21" customHeight="1" thickBot="1">
      <c r="A24" s="32"/>
      <c r="B24" s="18" t="s">
        <v>293</v>
      </c>
      <c r="C24" s="18" t="s">
        <v>294</v>
      </c>
      <c r="D24" s="183" t="s">
        <v>217</v>
      </c>
      <c r="E24" s="19" t="s">
        <v>174</v>
      </c>
      <c r="F24" s="19" t="s">
        <v>257</v>
      </c>
      <c r="G24" s="12">
        <v>85</v>
      </c>
      <c r="H24" s="17">
        <v>83.4</v>
      </c>
      <c r="I24" s="85">
        <v>65</v>
      </c>
      <c r="J24" s="85">
        <v>70</v>
      </c>
      <c r="K24" s="85">
        <v>75</v>
      </c>
      <c r="L24" s="70">
        <v>75</v>
      </c>
      <c r="M24" s="85">
        <v>95</v>
      </c>
      <c r="N24" s="83">
        <v>100</v>
      </c>
      <c r="O24" s="85">
        <v>100</v>
      </c>
      <c r="P24" s="72">
        <v>100</v>
      </c>
      <c r="Q24" s="23">
        <f t="shared" si="2"/>
        <v>175</v>
      </c>
      <c r="R24" s="108">
        <f t="shared" si="3"/>
        <v>211.13730376735583</v>
      </c>
      <c r="S24" s="37">
        <v>3</v>
      </c>
    </row>
    <row r="25" spans="1:19" ht="21" customHeight="1" thickBot="1">
      <c r="A25" s="14"/>
      <c r="B25" s="15" t="s">
        <v>110</v>
      </c>
      <c r="C25" s="188" t="s">
        <v>106</v>
      </c>
      <c r="D25" s="183" t="s">
        <v>217</v>
      </c>
      <c r="E25" s="44" t="s">
        <v>200</v>
      </c>
      <c r="F25" s="90" t="s">
        <v>179</v>
      </c>
      <c r="G25" s="20">
        <v>85</v>
      </c>
      <c r="H25" s="21">
        <v>83.3</v>
      </c>
      <c r="I25" s="89">
        <v>80</v>
      </c>
      <c r="J25" s="85">
        <v>80</v>
      </c>
      <c r="K25" s="85">
        <v>85</v>
      </c>
      <c r="L25" s="70">
        <v>85</v>
      </c>
      <c r="M25" s="84">
        <v>95</v>
      </c>
      <c r="N25" s="85">
        <v>100</v>
      </c>
      <c r="O25" s="83">
        <v>105</v>
      </c>
      <c r="P25" s="72">
        <v>100</v>
      </c>
      <c r="Q25" s="23">
        <f t="shared" si="2"/>
        <v>185</v>
      </c>
      <c r="R25" s="108">
        <f t="shared" si="3"/>
        <v>223.33874066879213</v>
      </c>
      <c r="S25" s="24">
        <v>2</v>
      </c>
    </row>
    <row r="26" spans="1:19" ht="21" customHeight="1" thickBot="1">
      <c r="A26" s="14"/>
      <c r="B26" s="33" t="s">
        <v>265</v>
      </c>
      <c r="C26" s="33" t="s">
        <v>266</v>
      </c>
      <c r="D26" s="183" t="s">
        <v>217</v>
      </c>
      <c r="E26" s="19" t="s">
        <v>283</v>
      </c>
      <c r="F26" s="34" t="s">
        <v>273</v>
      </c>
      <c r="G26" s="12">
        <v>85</v>
      </c>
      <c r="H26" s="17">
        <v>79.7</v>
      </c>
      <c r="I26" s="85">
        <v>85</v>
      </c>
      <c r="J26" s="85">
        <v>90</v>
      </c>
      <c r="K26" s="85">
        <v>95</v>
      </c>
      <c r="L26" s="70">
        <v>95</v>
      </c>
      <c r="M26" s="85">
        <v>110</v>
      </c>
      <c r="N26" s="85">
        <v>115</v>
      </c>
      <c r="O26" s="86">
        <v>118</v>
      </c>
      <c r="P26" s="72">
        <v>115</v>
      </c>
      <c r="Q26" s="23">
        <f t="shared" si="2"/>
        <v>210</v>
      </c>
      <c r="R26" s="108">
        <f t="shared" si="3"/>
        <v>259.46889608557495</v>
      </c>
      <c r="S26" s="24">
        <v>1</v>
      </c>
    </row>
    <row r="27" spans="1:19" ht="21" customHeight="1" thickBot="1">
      <c r="A27" s="14"/>
      <c r="B27" s="186" t="s">
        <v>263</v>
      </c>
      <c r="C27" s="26" t="s">
        <v>264</v>
      </c>
      <c r="D27" s="183" t="s">
        <v>217</v>
      </c>
      <c r="E27" s="27" t="s">
        <v>166</v>
      </c>
      <c r="F27" s="39" t="s">
        <v>270</v>
      </c>
      <c r="G27" s="28">
        <v>94</v>
      </c>
      <c r="H27" s="29">
        <v>92.3</v>
      </c>
      <c r="I27" s="87">
        <v>90</v>
      </c>
      <c r="J27" s="194">
        <v>96</v>
      </c>
      <c r="K27" s="85">
        <v>96</v>
      </c>
      <c r="L27" s="70">
        <v>96</v>
      </c>
      <c r="M27" s="83">
        <v>120</v>
      </c>
      <c r="N27" s="83">
        <v>120</v>
      </c>
      <c r="O27" s="86">
        <v>120</v>
      </c>
      <c r="P27" s="72">
        <v>0</v>
      </c>
      <c r="Q27" s="23">
        <f t="shared" si="2"/>
        <v>96</v>
      </c>
      <c r="R27" s="108">
        <f t="shared" si="3"/>
        <v>110.38902085288453</v>
      </c>
      <c r="S27" s="19">
        <v>4</v>
      </c>
    </row>
    <row r="28" spans="1:19" ht="21" customHeight="1" thickBot="1">
      <c r="A28" s="25"/>
      <c r="B28" s="26" t="s">
        <v>91</v>
      </c>
      <c r="C28" s="26" t="s">
        <v>92</v>
      </c>
      <c r="D28" s="183" t="s">
        <v>217</v>
      </c>
      <c r="E28" s="25" t="s">
        <v>51</v>
      </c>
      <c r="F28" s="25" t="s">
        <v>179</v>
      </c>
      <c r="G28" s="28">
        <v>94</v>
      </c>
      <c r="H28" s="29">
        <v>86</v>
      </c>
      <c r="I28" s="87">
        <v>70</v>
      </c>
      <c r="J28" s="87">
        <v>75</v>
      </c>
      <c r="K28" s="82">
        <v>80</v>
      </c>
      <c r="L28" s="74">
        <v>75</v>
      </c>
      <c r="M28" s="82">
        <v>95</v>
      </c>
      <c r="N28" s="87">
        <v>95</v>
      </c>
      <c r="O28" s="82">
        <v>105</v>
      </c>
      <c r="P28" s="75">
        <v>95</v>
      </c>
      <c r="Q28" s="30">
        <f t="shared" si="2"/>
        <v>170</v>
      </c>
      <c r="R28" s="108">
        <f t="shared" si="3"/>
        <v>201.99066827623599</v>
      </c>
      <c r="S28" s="37">
        <v>3</v>
      </c>
    </row>
    <row r="29" spans="1:19" ht="21" customHeight="1" thickBot="1">
      <c r="A29" s="25"/>
      <c r="B29" s="26" t="s">
        <v>299</v>
      </c>
      <c r="C29" s="26" t="s">
        <v>33</v>
      </c>
      <c r="D29" s="183" t="s">
        <v>217</v>
      </c>
      <c r="E29" s="25" t="s">
        <v>249</v>
      </c>
      <c r="F29" s="39" t="s">
        <v>251</v>
      </c>
      <c r="G29" s="40">
        <v>94</v>
      </c>
      <c r="H29" s="41">
        <v>88.6</v>
      </c>
      <c r="I29" s="82">
        <v>80</v>
      </c>
      <c r="J29" s="87">
        <v>80</v>
      </c>
      <c r="K29" s="87">
        <v>85</v>
      </c>
      <c r="L29" s="74">
        <v>85</v>
      </c>
      <c r="M29" s="87">
        <v>110</v>
      </c>
      <c r="N29" s="87">
        <v>115</v>
      </c>
      <c r="O29" s="82">
        <v>120</v>
      </c>
      <c r="P29" s="76">
        <v>115</v>
      </c>
      <c r="Q29" s="30">
        <f t="shared" si="2"/>
        <v>200</v>
      </c>
      <c r="R29" s="108">
        <f t="shared" si="3"/>
        <v>234.28024453125542</v>
      </c>
      <c r="S29" s="19">
        <v>2</v>
      </c>
    </row>
    <row r="30" spans="1:19" ht="21" customHeight="1" thickBot="1">
      <c r="A30" s="32"/>
      <c r="B30" s="18" t="s">
        <v>306</v>
      </c>
      <c r="C30" s="18" t="s">
        <v>307</v>
      </c>
      <c r="D30" s="183" t="s">
        <v>217</v>
      </c>
      <c r="E30" s="19" t="s">
        <v>271</v>
      </c>
      <c r="F30" s="34" t="s">
        <v>179</v>
      </c>
      <c r="G30" s="12">
        <v>94</v>
      </c>
      <c r="H30" s="17">
        <v>93.2</v>
      </c>
      <c r="I30" s="85">
        <v>86</v>
      </c>
      <c r="J30" s="85">
        <v>89</v>
      </c>
      <c r="K30" s="85">
        <v>92</v>
      </c>
      <c r="L30" s="70">
        <v>92</v>
      </c>
      <c r="M30" s="85">
        <v>108</v>
      </c>
      <c r="N30" s="84">
        <v>112</v>
      </c>
      <c r="O30" s="85">
        <v>116</v>
      </c>
      <c r="P30" s="72">
        <v>116</v>
      </c>
      <c r="Q30" s="23">
        <f t="shared" si="2"/>
        <v>208</v>
      </c>
      <c r="R30" s="108">
        <f t="shared" si="3"/>
        <v>238.16724200961406</v>
      </c>
      <c r="S30" s="37">
        <v>1</v>
      </c>
    </row>
    <row r="31" spans="1:19" ht="21" customHeight="1" thickBot="1">
      <c r="A31" s="32"/>
      <c r="B31" s="15" t="s">
        <v>247</v>
      </c>
      <c r="C31" s="15" t="s">
        <v>109</v>
      </c>
      <c r="D31" s="183" t="s">
        <v>217</v>
      </c>
      <c r="E31" s="19" t="s">
        <v>142</v>
      </c>
      <c r="F31" s="34" t="s">
        <v>251</v>
      </c>
      <c r="G31" s="12">
        <v>105</v>
      </c>
      <c r="H31" s="17">
        <v>99.2</v>
      </c>
      <c r="I31" s="85">
        <v>50</v>
      </c>
      <c r="J31" s="85">
        <v>55</v>
      </c>
      <c r="K31" s="85">
        <v>60</v>
      </c>
      <c r="L31" s="70">
        <v>60</v>
      </c>
      <c r="M31" s="85">
        <v>70</v>
      </c>
      <c r="N31" s="84">
        <v>75</v>
      </c>
      <c r="O31" s="85">
        <v>80</v>
      </c>
      <c r="P31" s="72">
        <v>80</v>
      </c>
      <c r="Q31" s="23">
        <f t="shared" si="2"/>
        <v>140</v>
      </c>
      <c r="R31" s="108">
        <f t="shared" si="3"/>
        <v>156.24860438229697</v>
      </c>
      <c r="S31" s="37">
        <v>2</v>
      </c>
    </row>
    <row r="32" spans="1:19" ht="21" customHeight="1" thickBot="1">
      <c r="A32" s="32"/>
      <c r="B32" s="15" t="s">
        <v>267</v>
      </c>
      <c r="C32" s="15" t="s">
        <v>268</v>
      </c>
      <c r="D32" s="183" t="s">
        <v>217</v>
      </c>
      <c r="E32" s="19" t="s">
        <v>79</v>
      </c>
      <c r="F32" s="19" t="s">
        <v>273</v>
      </c>
      <c r="G32" s="12">
        <v>105</v>
      </c>
      <c r="H32" s="17">
        <v>100.8</v>
      </c>
      <c r="I32" s="86">
        <v>130</v>
      </c>
      <c r="J32" s="86">
        <v>135</v>
      </c>
      <c r="K32" s="85">
        <v>135</v>
      </c>
      <c r="L32" s="70">
        <v>135</v>
      </c>
      <c r="M32" s="85">
        <v>155</v>
      </c>
      <c r="N32" s="83">
        <v>165</v>
      </c>
      <c r="O32" s="86">
        <v>165</v>
      </c>
      <c r="P32" s="72">
        <v>155</v>
      </c>
      <c r="Q32" s="23">
        <f t="shared" si="2"/>
        <v>290</v>
      </c>
      <c r="R32" s="108">
        <f t="shared" si="3"/>
        <v>321.67664554611986</v>
      </c>
      <c r="S32" s="37">
        <v>1</v>
      </c>
    </row>
    <row r="33" spans="1:60" ht="21" customHeight="1" thickBot="1">
      <c r="A33" s="14"/>
      <c r="B33" s="18" t="s">
        <v>35</v>
      </c>
      <c r="C33" s="187" t="s">
        <v>301</v>
      </c>
      <c r="D33" s="183" t="s">
        <v>217</v>
      </c>
      <c r="E33" s="44" t="s">
        <v>302</v>
      </c>
      <c r="F33" s="34" t="s">
        <v>251</v>
      </c>
      <c r="G33" s="20" t="s">
        <v>281</v>
      </c>
      <c r="H33" s="21">
        <v>118</v>
      </c>
      <c r="I33" s="88">
        <v>40</v>
      </c>
      <c r="J33" s="85">
        <v>45</v>
      </c>
      <c r="K33" s="85">
        <v>50</v>
      </c>
      <c r="L33" s="70">
        <v>50</v>
      </c>
      <c r="M33" s="84">
        <v>60</v>
      </c>
      <c r="N33" s="85">
        <v>65</v>
      </c>
      <c r="O33" s="84">
        <v>70</v>
      </c>
      <c r="P33" s="72">
        <v>70</v>
      </c>
      <c r="Q33" s="23">
        <f t="shared" si="2"/>
        <v>120</v>
      </c>
      <c r="R33" s="108">
        <f t="shared" si="3"/>
        <v>126.4861482317916</v>
      </c>
      <c r="S33" s="24">
        <v>3</v>
      </c>
    </row>
    <row r="34" spans="1:60" ht="21" customHeight="1" thickBot="1">
      <c r="A34" s="14"/>
      <c r="B34" s="33" t="s">
        <v>101</v>
      </c>
      <c r="C34" s="33" t="s">
        <v>102</v>
      </c>
      <c r="D34" s="183" t="s">
        <v>217</v>
      </c>
      <c r="E34" s="34" t="s">
        <v>79</v>
      </c>
      <c r="F34" s="34" t="s">
        <v>274</v>
      </c>
      <c r="G34" s="35" t="s">
        <v>256</v>
      </c>
      <c r="H34" s="36">
        <v>107.1</v>
      </c>
      <c r="I34" s="85">
        <v>75</v>
      </c>
      <c r="J34" s="85">
        <v>78</v>
      </c>
      <c r="K34" s="85">
        <v>81</v>
      </c>
      <c r="L34" s="70">
        <v>81</v>
      </c>
      <c r="M34" s="85">
        <v>95</v>
      </c>
      <c r="N34" s="85">
        <v>100</v>
      </c>
      <c r="O34" s="85">
        <v>105</v>
      </c>
      <c r="P34" s="73">
        <v>105</v>
      </c>
      <c r="Q34" s="23">
        <f t="shared" si="2"/>
        <v>186</v>
      </c>
      <c r="R34" s="108">
        <f t="shared" si="3"/>
        <v>201.89562969981131</v>
      </c>
      <c r="S34" s="24">
        <v>2</v>
      </c>
    </row>
    <row r="35" spans="1:60" ht="21" customHeight="1" thickBot="1">
      <c r="A35" s="25"/>
      <c r="B35" s="26" t="s">
        <v>175</v>
      </c>
      <c r="C35" s="26" t="s">
        <v>288</v>
      </c>
      <c r="D35" s="183" t="s">
        <v>217</v>
      </c>
      <c r="E35" s="27" t="s">
        <v>166</v>
      </c>
      <c r="F35" s="39" t="s">
        <v>179</v>
      </c>
      <c r="G35" s="28" t="s">
        <v>281</v>
      </c>
      <c r="H35" s="29">
        <v>109.7</v>
      </c>
      <c r="I35" s="87">
        <v>75</v>
      </c>
      <c r="J35" s="87">
        <v>78</v>
      </c>
      <c r="K35" s="87">
        <v>82</v>
      </c>
      <c r="L35" s="74">
        <v>82</v>
      </c>
      <c r="M35" s="82">
        <v>105</v>
      </c>
      <c r="N35" s="87">
        <v>105</v>
      </c>
      <c r="O35" s="87">
        <v>110</v>
      </c>
      <c r="P35" s="75">
        <v>110</v>
      </c>
      <c r="Q35" s="30">
        <f t="shared" si="2"/>
        <v>192</v>
      </c>
      <c r="R35" s="108">
        <f t="shared" si="3"/>
        <v>206.77457359625154</v>
      </c>
      <c r="S35" s="37">
        <v>1</v>
      </c>
    </row>
    <row r="36" spans="1:60" ht="13" thickBot="1"/>
    <row r="37" spans="1:60" s="50" customFormat="1" ht="13" thickBot="1">
      <c r="A37" s="202" t="s">
        <v>65</v>
      </c>
      <c r="B37" s="195" t="s">
        <v>66</v>
      </c>
      <c r="C37" s="202" t="s">
        <v>67</v>
      </c>
      <c r="D37" s="195" t="s">
        <v>68</v>
      </c>
      <c r="E37" s="195" t="s">
        <v>69</v>
      </c>
      <c r="F37" s="195" t="s">
        <v>17</v>
      </c>
      <c r="G37" s="202" t="s">
        <v>184</v>
      </c>
      <c r="H37" s="202" t="s">
        <v>70</v>
      </c>
      <c r="I37" s="98"/>
      <c r="J37" s="208" t="s">
        <v>71</v>
      </c>
      <c r="K37" s="209"/>
      <c r="L37" s="219"/>
      <c r="M37" s="220" t="s">
        <v>72</v>
      </c>
      <c r="N37" s="208" t="s">
        <v>73</v>
      </c>
      <c r="O37" s="209"/>
      <c r="P37" s="219"/>
      <c r="Q37" s="220" t="s">
        <v>75</v>
      </c>
      <c r="R37" s="213" t="s">
        <v>76</v>
      </c>
      <c r="S37" s="215" t="s">
        <v>77</v>
      </c>
      <c r="T37" s="217" t="s">
        <v>78</v>
      </c>
      <c r="U37" s="201" t="s">
        <v>60</v>
      </c>
    </row>
    <row r="38" spans="1:60" s="50" customFormat="1" ht="25" customHeight="1" thickBot="1">
      <c r="A38" s="212"/>
      <c r="B38" s="204"/>
      <c r="C38" s="212"/>
      <c r="D38" s="204"/>
      <c r="E38" s="204"/>
      <c r="F38" s="204"/>
      <c r="G38" s="212"/>
      <c r="H38" s="212"/>
      <c r="I38" s="98"/>
      <c r="J38" s="137">
        <v>1</v>
      </c>
      <c r="K38" s="137">
        <v>2</v>
      </c>
      <c r="L38" s="137">
        <v>3</v>
      </c>
      <c r="M38" s="221"/>
      <c r="N38" s="137">
        <v>1</v>
      </c>
      <c r="O38" s="137">
        <v>2</v>
      </c>
      <c r="P38" s="137">
        <v>3</v>
      </c>
      <c r="Q38" s="221"/>
      <c r="R38" s="214"/>
      <c r="S38" s="216"/>
      <c r="T38" s="218"/>
      <c r="U38" s="201"/>
    </row>
    <row r="39" spans="1:60" s="47" customFormat="1" ht="18" customHeight="1" thickBot="1">
      <c r="A39" s="202">
        <v>2</v>
      </c>
      <c r="B39" s="222" t="s">
        <v>14</v>
      </c>
      <c r="C39" s="195"/>
      <c r="D39" s="195" t="s">
        <v>79</v>
      </c>
      <c r="E39" s="195" t="s">
        <v>63</v>
      </c>
      <c r="F39" s="195">
        <v>25.9</v>
      </c>
      <c r="G39" s="195">
        <v>7</v>
      </c>
      <c r="H39" s="224" t="s">
        <v>19</v>
      </c>
      <c r="I39" s="52" t="s">
        <v>80</v>
      </c>
      <c r="J39" s="136">
        <v>12</v>
      </c>
      <c r="K39" s="80">
        <v>13</v>
      </c>
      <c r="L39" s="80">
        <v>14</v>
      </c>
      <c r="M39" s="54">
        <f>SUM(J39:L39)</f>
        <v>39</v>
      </c>
      <c r="N39" s="80">
        <v>12</v>
      </c>
      <c r="O39" s="80">
        <v>15</v>
      </c>
      <c r="P39" s="80">
        <v>17</v>
      </c>
      <c r="Q39" s="54">
        <f t="shared" ref="Q39:Q44" si="4">SUM(N39:P39)</f>
        <v>44</v>
      </c>
      <c r="R39" s="58"/>
      <c r="S39" s="53">
        <f t="shared" ref="S39:S41" si="5">M39+Q39</f>
        <v>83</v>
      </c>
      <c r="T39" s="199">
        <f>SUM(R39:S40)</f>
        <v>150</v>
      </c>
      <c r="U39" s="201">
        <v>1</v>
      </c>
    </row>
    <row r="40" spans="1:60" s="57" customFormat="1" ht="18" customHeight="1" thickBot="1">
      <c r="A40" s="212"/>
      <c r="B40" s="223"/>
      <c r="C40" s="204"/>
      <c r="D40" s="204"/>
      <c r="E40" s="204"/>
      <c r="F40" s="204"/>
      <c r="G40" s="204"/>
      <c r="H40" s="225"/>
      <c r="I40" s="56" t="s">
        <v>81</v>
      </c>
      <c r="J40" s="106">
        <v>3</v>
      </c>
      <c r="K40" s="106">
        <v>4</v>
      </c>
      <c r="L40" s="106">
        <v>4</v>
      </c>
      <c r="M40" s="54">
        <f t="shared" ref="M40:M44" si="6">SUM(J40:L40)</f>
        <v>11</v>
      </c>
      <c r="N40" s="106">
        <v>7.5</v>
      </c>
      <c r="O40" s="106">
        <v>8</v>
      </c>
      <c r="P40" s="106">
        <v>7</v>
      </c>
      <c r="Q40" s="54">
        <f t="shared" si="4"/>
        <v>22.5</v>
      </c>
      <c r="R40" s="56">
        <f t="shared" ref="R40:R42" si="7">(M40+Q40)*2</f>
        <v>67</v>
      </c>
      <c r="S40" s="55"/>
      <c r="T40" s="200"/>
      <c r="U40" s="201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s="47" customFormat="1" ht="18" customHeight="1" thickBot="1">
      <c r="A41" s="202">
        <v>3</v>
      </c>
      <c r="B41" s="222" t="s">
        <v>48</v>
      </c>
      <c r="C41" s="195"/>
      <c r="D41" s="226" t="s">
        <v>49</v>
      </c>
      <c r="E41" s="195" t="s">
        <v>63</v>
      </c>
      <c r="F41" s="195">
        <v>35.299999999999997</v>
      </c>
      <c r="G41" s="195">
        <v>9</v>
      </c>
      <c r="H41" s="228">
        <v>38540</v>
      </c>
      <c r="I41" s="52" t="s">
        <v>80</v>
      </c>
      <c r="J41" s="80">
        <v>15</v>
      </c>
      <c r="K41" s="80">
        <v>17</v>
      </c>
      <c r="L41" s="81">
        <v>20</v>
      </c>
      <c r="M41" s="54">
        <f t="shared" si="6"/>
        <v>52</v>
      </c>
      <c r="N41" s="80">
        <v>17</v>
      </c>
      <c r="O41" s="80">
        <v>20</v>
      </c>
      <c r="P41" s="80">
        <v>25</v>
      </c>
      <c r="Q41" s="54">
        <f t="shared" si="4"/>
        <v>62</v>
      </c>
      <c r="R41" s="58"/>
      <c r="S41" s="53">
        <f t="shared" si="5"/>
        <v>114</v>
      </c>
      <c r="T41" s="199">
        <f>SUM(R41:S42)</f>
        <v>173</v>
      </c>
      <c r="U41" s="201">
        <v>1</v>
      </c>
    </row>
    <row r="42" spans="1:60" s="57" customFormat="1" ht="18" customHeight="1" thickBot="1">
      <c r="A42" s="212"/>
      <c r="B42" s="223"/>
      <c r="C42" s="204"/>
      <c r="D42" s="227"/>
      <c r="E42" s="204"/>
      <c r="F42" s="204"/>
      <c r="G42" s="204"/>
      <c r="H42" s="229"/>
      <c r="I42" s="56" t="s">
        <v>81</v>
      </c>
      <c r="J42" s="106">
        <v>4</v>
      </c>
      <c r="K42" s="106">
        <v>3</v>
      </c>
      <c r="L42" s="106">
        <v>0</v>
      </c>
      <c r="M42" s="54">
        <f t="shared" si="6"/>
        <v>7</v>
      </c>
      <c r="N42" s="106">
        <v>8</v>
      </c>
      <c r="O42" s="106">
        <v>8</v>
      </c>
      <c r="P42" s="106">
        <v>6.5</v>
      </c>
      <c r="Q42" s="54">
        <f t="shared" si="4"/>
        <v>22.5</v>
      </c>
      <c r="R42" s="56">
        <f t="shared" si="7"/>
        <v>59</v>
      </c>
      <c r="S42" s="55"/>
      <c r="T42" s="200"/>
      <c r="U42" s="201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s="47" customFormat="1" ht="18" customHeight="1" thickBot="1">
      <c r="A43" s="202">
        <v>4</v>
      </c>
      <c r="B43" s="195" t="s">
        <v>15</v>
      </c>
      <c r="C43" s="195"/>
      <c r="D43" s="195" t="s">
        <v>79</v>
      </c>
      <c r="E43" s="195" t="s">
        <v>16</v>
      </c>
      <c r="F43" s="195">
        <v>51.5</v>
      </c>
      <c r="G43" s="195">
        <v>8</v>
      </c>
      <c r="H43" s="197" t="s">
        <v>20</v>
      </c>
      <c r="I43" s="52" t="s">
        <v>80</v>
      </c>
      <c r="J43" s="81">
        <v>22</v>
      </c>
      <c r="K43" s="80">
        <v>25</v>
      </c>
      <c r="L43" s="81">
        <v>27</v>
      </c>
      <c r="M43" s="54">
        <f t="shared" si="6"/>
        <v>74</v>
      </c>
      <c r="N43" s="80">
        <v>25</v>
      </c>
      <c r="O43" s="80">
        <v>28</v>
      </c>
      <c r="P43" s="80">
        <v>31</v>
      </c>
      <c r="Q43" s="54">
        <f t="shared" si="4"/>
        <v>84</v>
      </c>
      <c r="R43" s="58"/>
      <c r="S43" s="53">
        <f t="shared" ref="S43" si="8">M43+Q43</f>
        <v>158</v>
      </c>
      <c r="T43" s="199">
        <f>SUM(R43:S44)</f>
        <v>213</v>
      </c>
      <c r="U43" s="201">
        <v>1</v>
      </c>
    </row>
    <row r="44" spans="1:60" s="47" customFormat="1" ht="18" customHeight="1" thickBot="1">
      <c r="A44" s="203"/>
      <c r="B44" s="196"/>
      <c r="C44" s="196"/>
      <c r="D44" s="204"/>
      <c r="E44" s="196"/>
      <c r="F44" s="196"/>
      <c r="G44" s="196"/>
      <c r="H44" s="198"/>
      <c r="I44" s="56" t="s">
        <v>81</v>
      </c>
      <c r="J44" s="106">
        <v>0</v>
      </c>
      <c r="K44" s="106">
        <v>3.5</v>
      </c>
      <c r="L44" s="106">
        <v>0</v>
      </c>
      <c r="M44" s="54">
        <f t="shared" si="6"/>
        <v>3.5</v>
      </c>
      <c r="N44" s="106">
        <v>8</v>
      </c>
      <c r="O44" s="106">
        <v>8</v>
      </c>
      <c r="P44" s="106">
        <v>8</v>
      </c>
      <c r="Q44" s="54">
        <f t="shared" si="4"/>
        <v>24</v>
      </c>
      <c r="R44" s="56">
        <f t="shared" ref="R44" si="9">(M44+Q44)*2</f>
        <v>55</v>
      </c>
      <c r="S44" s="55"/>
      <c r="T44" s="200"/>
      <c r="U44" s="201"/>
    </row>
  </sheetData>
  <sheetCalcPr fullCalcOnLoad="1"/>
  <sortState ref="B7:R35">
    <sortCondition ref="D7:D35"/>
    <sortCondition ref="G7:G35"/>
    <sortCondition ref="R7:R35"/>
  </sortState>
  <mergeCells count="60">
    <mergeCell ref="G4:G5"/>
    <mergeCell ref="H4:H5"/>
    <mergeCell ref="L4:L5"/>
    <mergeCell ref="A4:A5"/>
    <mergeCell ref="B4:B5"/>
    <mergeCell ref="C4:C5"/>
    <mergeCell ref="E4:E5"/>
    <mergeCell ref="F4:F5"/>
    <mergeCell ref="P4:P5"/>
    <mergeCell ref="Q4:Q5"/>
    <mergeCell ref="R4:R5"/>
    <mergeCell ref="S4:S5"/>
    <mergeCell ref="I4:K4"/>
    <mergeCell ref="M4:O4"/>
    <mergeCell ref="A37:A38"/>
    <mergeCell ref="B37:B38"/>
    <mergeCell ref="C37:C38"/>
    <mergeCell ref="D37:D38"/>
    <mergeCell ref="E37:E38"/>
    <mergeCell ref="F37:F38"/>
    <mergeCell ref="G37:G38"/>
    <mergeCell ref="H37:H38"/>
    <mergeCell ref="J37:L37"/>
    <mergeCell ref="M37:M38"/>
    <mergeCell ref="U37:U38"/>
    <mergeCell ref="A39:A40"/>
    <mergeCell ref="B39:B40"/>
    <mergeCell ref="C39:C40"/>
    <mergeCell ref="D39:D40"/>
    <mergeCell ref="E39:E40"/>
    <mergeCell ref="F39:F40"/>
    <mergeCell ref="G39:G40"/>
    <mergeCell ref="H39:H40"/>
    <mergeCell ref="T39:T40"/>
    <mergeCell ref="U39:U40"/>
    <mergeCell ref="N37:P37"/>
    <mergeCell ref="Q37:Q38"/>
    <mergeCell ref="R37:R38"/>
    <mergeCell ref="S37:S38"/>
    <mergeCell ref="T37:T38"/>
    <mergeCell ref="A41:A42"/>
    <mergeCell ref="B41:B42"/>
    <mergeCell ref="C41:C42"/>
    <mergeCell ref="D41:D42"/>
    <mergeCell ref="E41:E42"/>
    <mergeCell ref="F41:F42"/>
    <mergeCell ref="G41:G42"/>
    <mergeCell ref="H41:H42"/>
    <mergeCell ref="T41:T42"/>
    <mergeCell ref="U41:U42"/>
    <mergeCell ref="A43:A44"/>
    <mergeCell ref="B43:B44"/>
    <mergeCell ref="C43:C44"/>
    <mergeCell ref="D43:D44"/>
    <mergeCell ref="E43:E44"/>
    <mergeCell ref="F43:F44"/>
    <mergeCell ref="G43:G44"/>
    <mergeCell ref="H43:H44"/>
    <mergeCell ref="T43:T44"/>
    <mergeCell ref="U43:U44"/>
  </mergeCells>
  <phoneticPr fontId="2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:G1"/>
  <sheetViews>
    <sheetView zoomScale="130" zoomScaleNormal="130" zoomScalePageLayoutView="130" workbookViewId="0">
      <selection activeCell="F8" sqref="F8"/>
    </sheetView>
  </sheetViews>
  <sheetFormatPr baseColWidth="10" defaultColWidth="9.33203125" defaultRowHeight="12"/>
  <cols>
    <col min="1" max="4" width="9.33203125" style="1"/>
    <col min="5" max="5" width="9.33203125" style="2"/>
    <col min="6" max="6" width="9.33203125" style="1"/>
    <col min="7" max="7" width="9.33203125" style="3"/>
    <col min="8" max="16384" width="9.33203125" style="1"/>
  </cols>
  <sheetData/>
  <sheetCalcPr fullCalcOnLoad="1"/>
  <sortState ref="Q21:AF47">
    <sortCondition descending="1" ref="U21:U47"/>
    <sortCondition descending="1" ref="T21:T47"/>
  </sortState>
  <phoneticPr fontId="27" type="noConversion"/>
  <pageMargins left="0.34722222222222221" right="0.11458333333333333" top="0.75" bottom="0.75" header="0.3" footer="0.51180555555555551"/>
  <headerFooter>
    <oddHeader>&amp;L&amp;"Arial,Bold"COMPETITION NAME :- Irish Seniors&amp;C&amp;"Arial,Bold"VENUE :- UUJ&amp;R&amp;"Arial,Bold"DATE     :-  Saturday 12th May, 2012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52"/>
  <sheetViews>
    <sheetView zoomScale="130" workbookViewId="0">
      <selection sqref="A1:XFD1048576"/>
    </sheetView>
  </sheetViews>
  <sheetFormatPr baseColWidth="10" defaultRowHeight="12"/>
  <cols>
    <col min="3" max="3" width="14" customWidth="1"/>
    <col min="4" max="4" width="13.83203125" customWidth="1"/>
  </cols>
  <sheetData>
    <row r="1" spans="1:21" ht="15">
      <c r="A1" s="8"/>
      <c r="B1" s="5" t="s">
        <v>39</v>
      </c>
      <c r="C1" s="5"/>
      <c r="D1" s="9"/>
      <c r="E1" s="9"/>
      <c r="F1" s="6"/>
      <c r="G1" s="6"/>
      <c r="H1" s="6"/>
      <c r="I1" s="5"/>
      <c r="J1" s="5"/>
      <c r="K1" s="5" t="s">
        <v>40</v>
      </c>
      <c r="L1" s="4"/>
      <c r="M1" s="5"/>
      <c r="N1" s="5"/>
      <c r="O1" s="5"/>
      <c r="P1" s="5"/>
      <c r="Q1" s="5"/>
      <c r="R1" s="5"/>
    </row>
    <row r="2" spans="1:21" ht="15">
      <c r="A2" s="4"/>
      <c r="B2" s="95"/>
      <c r="C2" s="5"/>
      <c r="D2" s="6"/>
      <c r="E2" s="6"/>
      <c r="F2" s="5"/>
      <c r="G2" s="7"/>
      <c r="H2" s="5"/>
      <c r="I2" s="5"/>
      <c r="J2" s="5"/>
      <c r="K2" s="5" t="s">
        <v>41</v>
      </c>
      <c r="L2" s="5"/>
      <c r="M2" s="5"/>
      <c r="N2" s="5"/>
      <c r="O2" s="5"/>
      <c r="P2" s="5"/>
      <c r="Q2" s="5"/>
      <c r="R2" s="5"/>
    </row>
    <row r="3" spans="1:21" ht="17" customHeight="1">
      <c r="A3" s="4"/>
      <c r="B3" s="50"/>
      <c r="C3" s="5"/>
      <c r="D3" s="6"/>
      <c r="E3" s="6"/>
      <c r="F3" s="5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" s="47" customFormat="1" ht="20.25" customHeight="1" thickBot="1">
      <c r="A4" s="50"/>
      <c r="C4" s="46"/>
      <c r="D4" s="46"/>
      <c r="S4" s="48"/>
      <c r="T4" s="48"/>
      <c r="U4" s="49"/>
    </row>
    <row r="5" spans="1:21">
      <c r="A5" s="248" t="s">
        <v>42</v>
      </c>
      <c r="B5" s="242" t="s">
        <v>185</v>
      </c>
      <c r="C5" s="242" t="s">
        <v>54</v>
      </c>
      <c r="D5" s="242" t="s">
        <v>52</v>
      </c>
      <c r="E5" s="242" t="s">
        <v>43</v>
      </c>
      <c r="F5" s="242" t="s">
        <v>55</v>
      </c>
      <c r="G5" s="242" t="s">
        <v>56</v>
      </c>
      <c r="H5" s="244" t="s">
        <v>57</v>
      </c>
      <c r="I5" s="244"/>
      <c r="J5" s="244"/>
      <c r="K5" s="245" t="s">
        <v>44</v>
      </c>
      <c r="L5" s="247" t="s">
        <v>58</v>
      </c>
      <c r="M5" s="247"/>
      <c r="N5" s="247"/>
      <c r="O5" s="245" t="s">
        <v>45</v>
      </c>
      <c r="P5" s="242" t="s">
        <v>59</v>
      </c>
      <c r="Q5" s="238" t="s">
        <v>46</v>
      </c>
      <c r="R5" s="240" t="s">
        <v>47</v>
      </c>
    </row>
    <row r="6" spans="1:21" ht="13" thickBot="1">
      <c r="A6" s="249"/>
      <c r="B6" s="250"/>
      <c r="C6" s="250"/>
      <c r="D6" s="250"/>
      <c r="E6" s="250"/>
      <c r="F6" s="243"/>
      <c r="G6" s="243"/>
      <c r="H6" s="109">
        <v>1</v>
      </c>
      <c r="I6" s="109">
        <v>2</v>
      </c>
      <c r="J6" s="109">
        <v>3</v>
      </c>
      <c r="K6" s="246"/>
      <c r="L6" s="109">
        <v>1</v>
      </c>
      <c r="M6" s="109">
        <v>2</v>
      </c>
      <c r="N6" s="109">
        <v>3</v>
      </c>
      <c r="O6" s="246"/>
      <c r="P6" s="243"/>
      <c r="Q6" s="239"/>
      <c r="R6" s="196"/>
    </row>
    <row r="7" spans="1:21" ht="21" customHeight="1" thickBot="1">
      <c r="A7" s="129" t="s">
        <v>25</v>
      </c>
      <c r="B7" s="96" t="s">
        <v>33</v>
      </c>
      <c r="C7" s="96" t="s">
        <v>190</v>
      </c>
      <c r="D7" s="97" t="s">
        <v>193</v>
      </c>
      <c r="E7" s="25" t="s">
        <v>194</v>
      </c>
      <c r="F7" s="107"/>
      <c r="G7" s="13"/>
      <c r="H7" s="104"/>
      <c r="I7" s="104"/>
      <c r="J7" s="104"/>
      <c r="K7" s="69"/>
      <c r="L7" s="104"/>
      <c r="M7" s="104"/>
      <c r="N7" s="104"/>
      <c r="O7" s="71"/>
      <c r="P7" s="23">
        <f t="shared" ref="P7:P35" si="0">K7+O7</f>
        <v>0</v>
      </c>
      <c r="Q7" s="108" t="e">
        <f>P37*(10^(0.794358141*((LOG10(G37/174.393))^2)))</f>
        <v>#NUM!</v>
      </c>
      <c r="R7" s="11"/>
    </row>
    <row r="8" spans="1:21" ht="21" customHeight="1" thickBot="1">
      <c r="A8" s="132" t="s">
        <v>28</v>
      </c>
      <c r="B8" s="18" t="s">
        <v>191</v>
      </c>
      <c r="C8" s="18" t="s">
        <v>192</v>
      </c>
      <c r="D8" s="97" t="s">
        <v>193</v>
      </c>
      <c r="E8" s="25" t="s">
        <v>194</v>
      </c>
      <c r="F8" s="20"/>
      <c r="G8" s="17"/>
      <c r="H8" s="100"/>
      <c r="I8" s="100"/>
      <c r="J8" s="100"/>
      <c r="K8" s="70"/>
      <c r="L8" s="104"/>
      <c r="M8" s="100"/>
      <c r="N8" s="104"/>
      <c r="O8" s="72"/>
      <c r="P8" s="23">
        <f t="shared" si="0"/>
        <v>0</v>
      </c>
      <c r="Q8" s="29" t="e">
        <f>P37*(10^(0.794358141*((LOG10(G37/174.393))^2)))</f>
        <v>#NUM!</v>
      </c>
      <c r="R8" s="24"/>
    </row>
    <row r="9" spans="1:21" ht="21" customHeight="1" thickBot="1">
      <c r="A9" s="14"/>
      <c r="B9" s="33" t="s">
        <v>195</v>
      </c>
      <c r="C9" s="33" t="s">
        <v>196</v>
      </c>
      <c r="D9" s="25" t="s">
        <v>93</v>
      </c>
      <c r="E9" s="25" t="s">
        <v>194</v>
      </c>
      <c r="F9" s="35"/>
      <c r="G9" s="36"/>
      <c r="H9" s="100"/>
      <c r="I9" s="100"/>
      <c r="J9" s="100"/>
      <c r="K9" s="70"/>
      <c r="L9" s="100"/>
      <c r="M9" s="104"/>
      <c r="N9" s="100"/>
      <c r="O9" s="73"/>
      <c r="P9" s="23">
        <f t="shared" si="0"/>
        <v>0</v>
      </c>
      <c r="Q9" s="29" t="e">
        <f>P37*(10^(0.794358141*((LOG10(G37/174.393))^2)))</f>
        <v>#NUM!</v>
      </c>
      <c r="R9" s="19"/>
    </row>
    <row r="10" spans="1:21" ht="21" customHeight="1" thickBot="1">
      <c r="A10" s="32"/>
      <c r="B10" s="15"/>
      <c r="C10" s="15"/>
      <c r="D10" s="19"/>
      <c r="E10" s="16"/>
      <c r="F10" s="12"/>
      <c r="G10" s="17"/>
      <c r="H10" s="100"/>
      <c r="I10" s="100"/>
      <c r="J10" s="100"/>
      <c r="K10" s="70"/>
      <c r="L10" s="100"/>
      <c r="M10" s="104"/>
      <c r="N10" s="100"/>
      <c r="O10" s="72"/>
      <c r="P10" s="23">
        <f t="shared" si="0"/>
        <v>0</v>
      </c>
      <c r="Q10" s="29" t="e">
        <f>P37*(10^(0.794358141*((LOG10(G37/174.393))^2)))</f>
        <v>#NUM!</v>
      </c>
      <c r="R10" s="37"/>
    </row>
    <row r="11" spans="1:21" ht="21" customHeight="1" thickBot="1">
      <c r="A11" s="130" t="s">
        <v>26</v>
      </c>
      <c r="B11" s="15" t="s">
        <v>197</v>
      </c>
      <c r="C11" s="15" t="s">
        <v>198</v>
      </c>
      <c r="D11" s="16" t="s">
        <v>50</v>
      </c>
      <c r="E11" s="16" t="s">
        <v>202</v>
      </c>
      <c r="F11" s="12">
        <v>63</v>
      </c>
      <c r="G11" s="17"/>
      <c r="H11" s="100"/>
      <c r="I11" s="100"/>
      <c r="J11" s="100"/>
      <c r="K11" s="70"/>
      <c r="L11" s="100"/>
      <c r="M11" s="104"/>
      <c r="N11" s="100"/>
      <c r="O11" s="72"/>
      <c r="P11" s="23">
        <f t="shared" si="0"/>
        <v>0</v>
      </c>
      <c r="Q11" s="29" t="e">
        <f>P37*(10^(0.794358141*((LOG10(G37/174.393))^2)))</f>
        <v>#NUM!</v>
      </c>
      <c r="R11" s="37"/>
    </row>
    <row r="12" spans="1:21" ht="21" customHeight="1" thickBot="1">
      <c r="A12" s="133" t="s">
        <v>29</v>
      </c>
      <c r="B12" s="15" t="s">
        <v>199</v>
      </c>
      <c r="C12" s="15" t="s">
        <v>61</v>
      </c>
      <c r="D12" s="112" t="s">
        <v>201</v>
      </c>
      <c r="E12" s="16" t="s">
        <v>203</v>
      </c>
      <c r="F12" s="12">
        <v>75</v>
      </c>
      <c r="G12" s="17"/>
      <c r="H12" s="100"/>
      <c r="I12" s="100"/>
      <c r="J12" s="100"/>
      <c r="K12" s="70"/>
      <c r="L12" s="100"/>
      <c r="M12" s="104"/>
      <c r="N12" s="100"/>
      <c r="O12" s="72"/>
      <c r="P12" s="23">
        <f t="shared" si="0"/>
        <v>0</v>
      </c>
      <c r="Q12" s="29" t="e">
        <f>P37*(10^(0.794358141*((LOG10(G37/174.393))^2)))</f>
        <v>#NUM!</v>
      </c>
      <c r="R12" s="37"/>
    </row>
    <row r="13" spans="1:21" ht="21" customHeight="1" thickBot="1">
      <c r="A13" s="14"/>
      <c r="B13" s="33" t="s">
        <v>204</v>
      </c>
      <c r="C13" s="77" t="s">
        <v>205</v>
      </c>
      <c r="D13" s="44" t="s">
        <v>200</v>
      </c>
      <c r="E13" s="43" t="s">
        <v>180</v>
      </c>
      <c r="F13" s="20">
        <v>48</v>
      </c>
      <c r="G13" s="21"/>
      <c r="H13" s="101"/>
      <c r="I13" s="100"/>
      <c r="J13" s="100"/>
      <c r="K13" s="70"/>
      <c r="L13" s="104"/>
      <c r="M13" s="100"/>
      <c r="N13" s="104"/>
      <c r="O13" s="72"/>
      <c r="P13" s="23">
        <f t="shared" si="0"/>
        <v>0</v>
      </c>
      <c r="Q13" s="29" t="e">
        <f>P37*(10^(0.794358141*((LOG10(G37/174.393))^2)))</f>
        <v>#NUM!</v>
      </c>
      <c r="R13" s="24"/>
    </row>
    <row r="14" spans="1:21" ht="21" customHeight="1" thickBot="1">
      <c r="A14" s="14"/>
      <c r="B14" s="18" t="s">
        <v>62</v>
      </c>
      <c r="C14" s="18" t="s">
        <v>206</v>
      </c>
      <c r="D14" s="19" t="s">
        <v>200</v>
      </c>
      <c r="E14" s="19" t="s">
        <v>203</v>
      </c>
      <c r="F14" s="12">
        <v>58</v>
      </c>
      <c r="G14" s="17"/>
      <c r="H14" s="100"/>
      <c r="I14" s="100"/>
      <c r="J14" s="100"/>
      <c r="K14" s="70"/>
      <c r="L14" s="100"/>
      <c r="M14" s="100"/>
      <c r="N14" s="100"/>
      <c r="O14" s="72"/>
      <c r="P14" s="23">
        <f t="shared" si="0"/>
        <v>0</v>
      </c>
      <c r="Q14" s="29" t="e">
        <f>P37*(10^(0.794358141*((LOG10(G37/174.393))^2)))</f>
        <v>#NUM!</v>
      </c>
      <c r="R14" s="24"/>
    </row>
    <row r="15" spans="1:21" ht="21" customHeight="1" thickBot="1">
      <c r="A15" s="14"/>
      <c r="B15" s="91" t="s">
        <v>7</v>
      </c>
      <c r="C15" s="38" t="s">
        <v>34</v>
      </c>
      <c r="D15" s="39" t="s">
        <v>51</v>
      </c>
      <c r="E15" s="39" t="s">
        <v>203</v>
      </c>
      <c r="F15" s="40">
        <v>75</v>
      </c>
      <c r="G15" s="41"/>
      <c r="H15" s="102"/>
      <c r="I15" s="103"/>
      <c r="J15" s="100"/>
      <c r="K15" s="70"/>
      <c r="L15" s="104"/>
      <c r="M15" s="104"/>
      <c r="N15" s="100"/>
      <c r="O15" s="73"/>
      <c r="P15" s="23">
        <f t="shared" si="0"/>
        <v>0</v>
      </c>
      <c r="Q15" s="29" t="e">
        <f>P37*(10^(0.794358141*((LOG10(G37/174.393))^2)))</f>
        <v>#NUM!</v>
      </c>
      <c r="R15" s="19"/>
    </row>
    <row r="16" spans="1:21" ht="21" customHeight="1" thickBot="1">
      <c r="A16" s="25"/>
      <c r="B16" s="26" t="s">
        <v>8</v>
      </c>
      <c r="C16" s="26" t="s">
        <v>64</v>
      </c>
      <c r="D16" s="25" t="s">
        <v>200</v>
      </c>
      <c r="E16" s="25" t="s">
        <v>203</v>
      </c>
      <c r="F16" s="28">
        <v>69</v>
      </c>
      <c r="G16" s="29"/>
      <c r="H16" s="102"/>
      <c r="I16" s="102"/>
      <c r="J16" s="102"/>
      <c r="K16" s="74"/>
      <c r="L16" s="102"/>
      <c r="M16" s="102"/>
      <c r="N16" s="102"/>
      <c r="O16" s="75"/>
      <c r="P16" s="30">
        <f t="shared" si="0"/>
        <v>0</v>
      </c>
      <c r="Q16" s="29" t="e">
        <f>P37*(10^(0.794358141*((LOG10(G37/174.393))^2)))</f>
        <v>#NUM!</v>
      </c>
      <c r="R16" s="37"/>
    </row>
    <row r="17" spans="1:18" ht="21" customHeight="1" thickBot="1">
      <c r="A17" s="113"/>
      <c r="B17" s="114" t="s">
        <v>9</v>
      </c>
      <c r="C17" s="114" t="s">
        <v>10</v>
      </c>
      <c r="D17" s="115" t="s">
        <v>200</v>
      </c>
      <c r="E17" s="116" t="s">
        <v>11</v>
      </c>
      <c r="F17" s="42">
        <v>48</v>
      </c>
      <c r="G17" s="117"/>
      <c r="H17" s="105"/>
      <c r="I17" s="105"/>
      <c r="J17" s="105"/>
      <c r="K17" s="118"/>
      <c r="L17" s="101"/>
      <c r="M17" s="101"/>
      <c r="N17" s="101"/>
      <c r="O17" s="119"/>
      <c r="P17" s="78">
        <f t="shared" si="0"/>
        <v>0</v>
      </c>
      <c r="Q17" s="29" t="e">
        <f>P37*(10^(0.794358141*((LOG10(G37/174.393))^2)))</f>
        <v>#NUM!</v>
      </c>
      <c r="R17" s="11"/>
    </row>
    <row r="18" spans="1:18" ht="21" customHeight="1" thickBot="1">
      <c r="A18" s="25"/>
      <c r="B18" s="26" t="s">
        <v>12</v>
      </c>
      <c r="C18" s="26" t="s">
        <v>13</v>
      </c>
      <c r="D18" s="25" t="s">
        <v>24</v>
      </c>
      <c r="E18" s="25" t="s">
        <v>203</v>
      </c>
      <c r="F18" s="40">
        <v>69</v>
      </c>
      <c r="G18" s="41"/>
      <c r="H18" s="102"/>
      <c r="I18" s="102"/>
      <c r="J18" s="102"/>
      <c r="K18" s="74"/>
      <c r="L18" s="102"/>
      <c r="M18" s="102"/>
      <c r="N18" s="102"/>
      <c r="O18" s="76"/>
      <c r="P18" s="30"/>
      <c r="Q18" s="120"/>
      <c r="R18" s="11"/>
    </row>
    <row r="19" spans="1:18" ht="21" customHeight="1" thickBot="1">
      <c r="A19" s="25"/>
      <c r="B19" s="26" t="s">
        <v>22</v>
      </c>
      <c r="C19" s="26" t="s">
        <v>23</v>
      </c>
      <c r="D19" s="25" t="s">
        <v>193</v>
      </c>
      <c r="E19" s="25" t="s">
        <v>203</v>
      </c>
      <c r="F19" s="40">
        <v>53</v>
      </c>
      <c r="G19" s="41"/>
      <c r="H19" s="102"/>
      <c r="I19" s="102"/>
      <c r="J19" s="102"/>
      <c r="K19" s="74"/>
      <c r="L19" s="102"/>
      <c r="M19" s="102"/>
      <c r="N19" s="102"/>
      <c r="O19" s="76"/>
      <c r="P19" s="30"/>
      <c r="Q19" s="120"/>
      <c r="R19" s="11"/>
    </row>
    <row r="20" spans="1:18" ht="21" customHeight="1" thickBot="1">
      <c r="A20" s="25"/>
      <c r="B20" s="26"/>
      <c r="C20" s="26"/>
      <c r="D20" s="25"/>
      <c r="E20" s="45"/>
      <c r="F20" s="40"/>
      <c r="G20" s="41"/>
      <c r="H20" s="102"/>
      <c r="I20" s="102"/>
      <c r="J20" s="102"/>
      <c r="K20" s="74"/>
      <c r="L20" s="102"/>
      <c r="M20" s="102"/>
      <c r="N20" s="102"/>
      <c r="O20" s="76"/>
      <c r="P20" s="30"/>
      <c r="Q20" s="120"/>
      <c r="R20" s="11"/>
    </row>
    <row r="21" spans="1:18" ht="21" customHeight="1" thickBot="1">
      <c r="A21" s="131" t="s">
        <v>27</v>
      </c>
      <c r="B21" s="26" t="s">
        <v>30</v>
      </c>
      <c r="C21" s="26" t="s">
        <v>31</v>
      </c>
      <c r="D21" s="25" t="s">
        <v>86</v>
      </c>
      <c r="E21" s="45" t="s">
        <v>203</v>
      </c>
      <c r="F21" s="40">
        <v>77</v>
      </c>
      <c r="G21" s="41"/>
      <c r="H21" s="102"/>
      <c r="I21" s="102"/>
      <c r="J21" s="102"/>
      <c r="K21" s="74"/>
      <c r="L21" s="102"/>
      <c r="M21" s="102"/>
      <c r="N21" s="102"/>
      <c r="O21" s="76"/>
      <c r="P21" s="30"/>
      <c r="Q21" s="120"/>
      <c r="R21" s="11"/>
    </row>
    <row r="22" spans="1:18" ht="21" customHeight="1" thickBot="1">
      <c r="A22" s="135" t="s">
        <v>177</v>
      </c>
      <c r="B22" s="26" t="s">
        <v>87</v>
      </c>
      <c r="C22" s="26" t="s">
        <v>88</v>
      </c>
      <c r="D22" s="25" t="s">
        <v>200</v>
      </c>
      <c r="E22" s="45" t="s">
        <v>203</v>
      </c>
      <c r="F22" s="40">
        <v>77</v>
      </c>
      <c r="G22" s="41"/>
      <c r="H22" s="102"/>
      <c r="I22" s="102"/>
      <c r="J22" s="102"/>
      <c r="K22" s="74"/>
      <c r="L22" s="102"/>
      <c r="M22" s="102"/>
      <c r="N22" s="102"/>
      <c r="O22" s="76"/>
      <c r="P22" s="30"/>
      <c r="Q22" s="120"/>
      <c r="R22" s="11"/>
    </row>
    <row r="23" spans="1:18" ht="21" customHeight="1" thickBot="1">
      <c r="A23" s="25"/>
      <c r="B23" s="26" t="s">
        <v>89</v>
      </c>
      <c r="C23" s="26" t="s">
        <v>90</v>
      </c>
      <c r="D23" s="25" t="s">
        <v>93</v>
      </c>
      <c r="E23" s="45" t="s">
        <v>203</v>
      </c>
      <c r="F23" s="40">
        <v>94</v>
      </c>
      <c r="G23" s="41"/>
      <c r="H23" s="102"/>
      <c r="I23" s="102"/>
      <c r="J23" s="102"/>
      <c r="K23" s="74"/>
      <c r="L23" s="102"/>
      <c r="M23" s="102"/>
      <c r="N23" s="102"/>
      <c r="O23" s="76"/>
      <c r="P23" s="30"/>
      <c r="Q23" s="120"/>
      <c r="R23" s="11"/>
    </row>
    <row r="24" spans="1:18" ht="21" customHeight="1" thickBot="1">
      <c r="A24" s="25"/>
      <c r="B24" s="26" t="s">
        <v>91</v>
      </c>
      <c r="C24" s="26" t="s">
        <v>92</v>
      </c>
      <c r="D24" s="25" t="s">
        <v>51</v>
      </c>
      <c r="E24" s="45" t="s">
        <v>203</v>
      </c>
      <c r="F24" s="40">
        <v>85</v>
      </c>
      <c r="G24" s="41"/>
      <c r="H24" s="102"/>
      <c r="I24" s="102"/>
      <c r="J24" s="102"/>
      <c r="K24" s="74"/>
      <c r="L24" s="102"/>
      <c r="M24" s="102"/>
      <c r="N24" s="102"/>
      <c r="O24" s="76"/>
      <c r="P24" s="30"/>
      <c r="Q24" s="120"/>
      <c r="R24" s="11"/>
    </row>
    <row r="25" spans="1:18" ht="21" customHeight="1" thickBot="1">
      <c r="A25" s="25"/>
      <c r="B25" s="26" t="s">
        <v>94</v>
      </c>
      <c r="C25" s="26" t="s">
        <v>37</v>
      </c>
      <c r="D25" s="25" t="s">
        <v>100</v>
      </c>
      <c r="E25" s="45" t="s">
        <v>180</v>
      </c>
      <c r="F25" s="40"/>
      <c r="G25" s="41"/>
      <c r="H25" s="102"/>
      <c r="I25" s="102"/>
      <c r="J25" s="102"/>
      <c r="K25" s="74"/>
      <c r="L25" s="102"/>
      <c r="M25" s="102"/>
      <c r="N25" s="102"/>
      <c r="O25" s="76"/>
      <c r="P25" s="30"/>
      <c r="Q25" s="120"/>
      <c r="R25" s="11"/>
    </row>
    <row r="26" spans="1:18" ht="21" customHeight="1" thickBot="1">
      <c r="A26" s="25"/>
      <c r="B26" s="26" t="s">
        <v>95</v>
      </c>
      <c r="C26" s="26" t="s">
        <v>96</v>
      </c>
      <c r="D26" s="25" t="s">
        <v>100</v>
      </c>
      <c r="E26" s="45" t="s">
        <v>11</v>
      </c>
      <c r="F26" s="40">
        <v>62</v>
      </c>
      <c r="G26" s="41"/>
      <c r="H26" s="102"/>
      <c r="I26" s="102"/>
      <c r="J26" s="102"/>
      <c r="K26" s="74"/>
      <c r="L26" s="102"/>
      <c r="M26" s="102"/>
      <c r="N26" s="102"/>
      <c r="O26" s="76"/>
      <c r="P26" s="30"/>
      <c r="Q26" s="120"/>
      <c r="R26" s="11"/>
    </row>
    <row r="27" spans="1:18" ht="21" customHeight="1" thickBot="1">
      <c r="A27" s="25"/>
      <c r="B27" s="26" t="s">
        <v>97</v>
      </c>
      <c r="C27" s="26" t="s">
        <v>96</v>
      </c>
      <c r="D27" s="25" t="s">
        <v>100</v>
      </c>
      <c r="E27" s="45" t="s">
        <v>11</v>
      </c>
      <c r="F27" s="40">
        <v>56</v>
      </c>
      <c r="G27" s="41"/>
      <c r="H27" s="102"/>
      <c r="I27" s="102"/>
      <c r="J27" s="102"/>
      <c r="K27" s="74"/>
      <c r="L27" s="102"/>
      <c r="M27" s="102"/>
      <c r="N27" s="102"/>
      <c r="O27" s="76"/>
      <c r="P27" s="30"/>
      <c r="Q27" s="120"/>
      <c r="R27" s="11"/>
    </row>
    <row r="28" spans="1:18" ht="21" customHeight="1" thickBot="1">
      <c r="A28" s="25"/>
      <c r="B28" s="26" t="s">
        <v>98</v>
      </c>
      <c r="C28" s="26" t="s">
        <v>99</v>
      </c>
      <c r="D28" s="25" t="s">
        <v>79</v>
      </c>
      <c r="E28" s="45" t="s">
        <v>203</v>
      </c>
      <c r="F28" s="40"/>
      <c r="G28" s="41"/>
      <c r="H28" s="102"/>
      <c r="I28" s="102"/>
      <c r="J28" s="102"/>
      <c r="K28" s="74"/>
      <c r="L28" s="102"/>
      <c r="M28" s="102"/>
      <c r="N28" s="102"/>
      <c r="O28" s="76"/>
      <c r="P28" s="30"/>
      <c r="Q28" s="120"/>
      <c r="R28" s="11"/>
    </row>
    <row r="29" spans="1:18" ht="21" customHeight="1" thickBot="1">
      <c r="A29" s="25"/>
      <c r="B29" s="26" t="s">
        <v>101</v>
      </c>
      <c r="C29" s="26" t="s">
        <v>102</v>
      </c>
      <c r="D29" s="25" t="s">
        <v>79</v>
      </c>
      <c r="E29" s="45" t="s">
        <v>11</v>
      </c>
      <c r="F29" s="40" t="s">
        <v>103</v>
      </c>
      <c r="G29" s="41"/>
      <c r="H29" s="102"/>
      <c r="I29" s="102"/>
      <c r="J29" s="102"/>
      <c r="K29" s="74"/>
      <c r="L29" s="102"/>
      <c r="M29" s="102"/>
      <c r="N29" s="102"/>
      <c r="O29" s="76"/>
      <c r="P29" s="30"/>
      <c r="Q29" s="120"/>
      <c r="R29" s="11"/>
    </row>
    <row r="30" spans="1:18" ht="21" customHeight="1" thickBot="1">
      <c r="A30" s="25"/>
      <c r="B30" s="26" t="s">
        <v>104</v>
      </c>
      <c r="C30" s="26" t="s">
        <v>192</v>
      </c>
      <c r="D30" s="25" t="s">
        <v>79</v>
      </c>
      <c r="E30" s="45" t="s">
        <v>11</v>
      </c>
      <c r="F30" s="40">
        <v>69</v>
      </c>
      <c r="G30" s="41"/>
      <c r="H30" s="102"/>
      <c r="I30" s="102"/>
      <c r="J30" s="102"/>
      <c r="K30" s="74"/>
      <c r="L30" s="102"/>
      <c r="M30" s="102"/>
      <c r="N30" s="102"/>
      <c r="O30" s="76"/>
      <c r="P30" s="30"/>
      <c r="Q30" s="120"/>
      <c r="R30" s="11"/>
    </row>
    <row r="31" spans="1:18" ht="21" customHeight="1" thickBot="1">
      <c r="A31" s="25"/>
      <c r="B31" s="26" t="s">
        <v>105</v>
      </c>
      <c r="C31" s="26" t="s">
        <v>106</v>
      </c>
      <c r="D31" s="25" t="s">
        <v>200</v>
      </c>
      <c r="E31" s="45" t="s">
        <v>203</v>
      </c>
      <c r="F31" s="40"/>
      <c r="G31" s="41"/>
      <c r="H31" s="102"/>
      <c r="I31" s="102"/>
      <c r="J31" s="102"/>
      <c r="K31" s="74"/>
      <c r="L31" s="102"/>
      <c r="M31" s="102"/>
      <c r="N31" s="102"/>
      <c r="O31" s="76"/>
      <c r="P31" s="30"/>
      <c r="Q31" s="120"/>
      <c r="R31" s="11"/>
    </row>
    <row r="32" spans="1:18" ht="21" customHeight="1" thickBot="1">
      <c r="A32" s="25"/>
      <c r="B32" s="26" t="s">
        <v>107</v>
      </c>
      <c r="C32" s="26" t="s">
        <v>108</v>
      </c>
      <c r="D32" s="25" t="s">
        <v>200</v>
      </c>
      <c r="E32" s="45" t="s">
        <v>203</v>
      </c>
      <c r="F32" s="40"/>
      <c r="G32" s="41"/>
      <c r="H32" s="102"/>
      <c r="I32" s="102"/>
      <c r="J32" s="102"/>
      <c r="K32" s="74"/>
      <c r="L32" s="102"/>
      <c r="M32" s="102"/>
      <c r="N32" s="102"/>
      <c r="O32" s="76"/>
      <c r="P32" s="30"/>
      <c r="Q32" s="120"/>
      <c r="R32" s="11"/>
    </row>
    <row r="33" spans="1:18" ht="21" customHeight="1" thickBot="1">
      <c r="A33" s="25"/>
      <c r="B33" s="26" t="s">
        <v>0</v>
      </c>
      <c r="C33" s="26" t="s">
        <v>1</v>
      </c>
      <c r="D33" s="25" t="s">
        <v>200</v>
      </c>
      <c r="E33" s="45" t="s">
        <v>203</v>
      </c>
      <c r="F33" s="40"/>
      <c r="G33" s="41"/>
      <c r="H33" s="102"/>
      <c r="I33" s="102"/>
      <c r="J33" s="102"/>
      <c r="K33" s="74"/>
      <c r="L33" s="102"/>
      <c r="M33" s="102"/>
      <c r="N33" s="102"/>
      <c r="O33" s="76"/>
      <c r="P33" s="30"/>
      <c r="Q33" s="120"/>
      <c r="R33" s="11"/>
    </row>
    <row r="34" spans="1:18" ht="21" customHeight="1" thickBot="1">
      <c r="A34" s="25"/>
      <c r="B34" s="26" t="s">
        <v>35</v>
      </c>
      <c r="C34" s="26" t="s">
        <v>38</v>
      </c>
      <c r="D34" s="25" t="s">
        <v>50</v>
      </c>
      <c r="E34" s="45" t="s">
        <v>203</v>
      </c>
      <c r="F34" s="40">
        <v>94</v>
      </c>
      <c r="G34" s="41"/>
      <c r="H34" s="102"/>
      <c r="I34" s="102"/>
      <c r="J34" s="102"/>
      <c r="K34" s="74"/>
      <c r="L34" s="102"/>
      <c r="M34" s="102"/>
      <c r="N34" s="102"/>
      <c r="O34" s="76"/>
      <c r="P34" s="30"/>
      <c r="Q34" s="120"/>
      <c r="R34" s="11"/>
    </row>
    <row r="35" spans="1:18" ht="21" customHeight="1" thickBot="1">
      <c r="A35" s="121"/>
      <c r="B35" s="122" t="s">
        <v>2</v>
      </c>
      <c r="C35" s="122" t="s">
        <v>36</v>
      </c>
      <c r="D35" s="123" t="s">
        <v>93</v>
      </c>
      <c r="E35" s="45" t="s">
        <v>203</v>
      </c>
      <c r="F35" s="124"/>
      <c r="G35" s="108"/>
      <c r="H35" s="125"/>
      <c r="I35" s="125"/>
      <c r="J35" s="125"/>
      <c r="K35" s="126"/>
      <c r="L35" s="125"/>
      <c r="M35" s="125"/>
      <c r="N35" s="125"/>
      <c r="O35" s="127"/>
      <c r="P35" s="128">
        <f t="shared" si="0"/>
        <v>0</v>
      </c>
      <c r="Q35" s="29" t="e">
        <f>P37*(10^(0.794358141*((LOG10(G37/174.393))^2)))</f>
        <v>#NUM!</v>
      </c>
      <c r="R35" s="19"/>
    </row>
    <row r="37" spans="1:18" ht="13" thickBot="1"/>
    <row r="38" spans="1:18" ht="22" customHeight="1" thickBot="1">
      <c r="B38" s="134"/>
      <c r="C38" s="208" t="s">
        <v>3</v>
      </c>
      <c r="D38" s="209"/>
      <c r="E38" s="210" t="s">
        <v>4</v>
      </c>
      <c r="F38" s="211"/>
      <c r="G38" s="211"/>
    </row>
    <row r="39" spans="1:18" ht="21" customHeight="1" thickBot="1">
      <c r="B39" s="99" t="s">
        <v>5</v>
      </c>
      <c r="C39" s="205"/>
      <c r="D39" s="206"/>
      <c r="E39" s="207"/>
      <c r="F39" s="207"/>
      <c r="G39" s="207"/>
    </row>
    <row r="40" spans="1:18" ht="21" customHeight="1" thickBot="1">
      <c r="B40" s="99" t="s">
        <v>6</v>
      </c>
      <c r="C40" s="205"/>
      <c r="D40" s="206"/>
      <c r="E40" s="207"/>
      <c r="F40" s="207"/>
      <c r="G40" s="207"/>
    </row>
    <row r="41" spans="1:18" ht="21" customHeight="1" thickBot="1">
      <c r="B41" s="99" t="s">
        <v>176</v>
      </c>
      <c r="C41" s="205"/>
      <c r="D41" s="206"/>
      <c r="E41" s="207"/>
      <c r="F41" s="207"/>
      <c r="G41" s="207"/>
    </row>
    <row r="50" spans="2:4">
      <c r="B50" t="s">
        <v>186</v>
      </c>
      <c r="D50" t="s">
        <v>188</v>
      </c>
    </row>
    <row r="52" spans="2:4">
      <c r="B52" t="s">
        <v>187</v>
      </c>
      <c r="D52" t="s">
        <v>189</v>
      </c>
    </row>
  </sheetData>
  <sheetCalcPr fullCalcOnLoad="1"/>
  <mergeCells count="22">
    <mergeCell ref="A5:A6"/>
    <mergeCell ref="B5:B6"/>
    <mergeCell ref="C5:C6"/>
    <mergeCell ref="D5:D6"/>
    <mergeCell ref="E5:E6"/>
    <mergeCell ref="R5:R6"/>
    <mergeCell ref="C38:D38"/>
    <mergeCell ref="E38:G38"/>
    <mergeCell ref="C39:D39"/>
    <mergeCell ref="E39:G39"/>
    <mergeCell ref="G5:G6"/>
    <mergeCell ref="H5:J5"/>
    <mergeCell ref="K5:K6"/>
    <mergeCell ref="L5:N5"/>
    <mergeCell ref="O5:O6"/>
    <mergeCell ref="P5:P6"/>
    <mergeCell ref="F5:F6"/>
    <mergeCell ref="C40:D40"/>
    <mergeCell ref="E40:G40"/>
    <mergeCell ref="C41:D41"/>
    <mergeCell ref="E41:G41"/>
    <mergeCell ref="Q5:Q6"/>
  </mergeCells>
  <phoneticPr fontId="2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7"/>
  <sheetViews>
    <sheetView zoomScale="150" workbookViewId="0">
      <selection activeCell="G14" sqref="G14"/>
    </sheetView>
  </sheetViews>
  <sheetFormatPr baseColWidth="10" defaultRowHeight="12"/>
  <cols>
    <col min="1" max="1" width="8.1640625" bestFit="1" customWidth="1"/>
    <col min="2" max="2" width="12.83203125" bestFit="1" customWidth="1"/>
    <col min="3" max="3" width="17.6640625" bestFit="1" customWidth="1"/>
    <col min="4" max="4" width="9.33203125" bestFit="1" customWidth="1"/>
    <col min="5" max="5" width="4.1640625" bestFit="1" customWidth="1"/>
    <col min="6" max="6" width="14.83203125" customWidth="1"/>
    <col min="7" max="7" width="6.5" bestFit="1" customWidth="1"/>
    <col min="8" max="8" width="4.6640625" bestFit="1" customWidth="1"/>
    <col min="9" max="9" width="4.83203125" bestFit="1" customWidth="1"/>
    <col min="10" max="13" width="4.6640625" bestFit="1" customWidth="1"/>
    <col min="14" max="14" width="4.6640625" customWidth="1"/>
    <col min="15" max="15" width="4.6640625" bestFit="1" customWidth="1"/>
    <col min="16" max="16" width="8.5" customWidth="1"/>
    <col min="17" max="17" width="8.33203125" bestFit="1" customWidth="1"/>
    <col min="18" max="18" width="11" bestFit="1" customWidth="1"/>
  </cols>
  <sheetData>
    <row r="1" spans="1:9" s="149" customFormat="1" ht="12" customHeight="1">
      <c r="A1" s="146" t="s">
        <v>233</v>
      </c>
      <c r="B1" s="147" t="s">
        <v>234</v>
      </c>
      <c r="C1" s="147" t="s">
        <v>241</v>
      </c>
      <c r="D1" s="147" t="s">
        <v>235</v>
      </c>
      <c r="E1" s="147" t="s">
        <v>236</v>
      </c>
      <c r="F1" s="148" t="s">
        <v>237</v>
      </c>
      <c r="G1" s="148" t="s">
        <v>238</v>
      </c>
      <c r="H1" s="147" t="s">
        <v>239</v>
      </c>
      <c r="I1" s="147" t="s">
        <v>240</v>
      </c>
    </row>
    <row r="2" spans="1:9">
      <c r="A2" s="150" t="s">
        <v>172</v>
      </c>
      <c r="B2" s="150" t="s">
        <v>173</v>
      </c>
      <c r="C2" s="150" t="s">
        <v>165</v>
      </c>
      <c r="D2" s="150" t="s">
        <v>174</v>
      </c>
      <c r="E2" s="151"/>
      <c r="F2" s="150" t="s">
        <v>18</v>
      </c>
      <c r="G2" s="151">
        <v>11</v>
      </c>
      <c r="H2" s="152" t="s">
        <v>74</v>
      </c>
      <c r="I2" s="151">
        <v>10</v>
      </c>
    </row>
    <row r="3" spans="1:9">
      <c r="A3" s="153" t="s">
        <v>225</v>
      </c>
      <c r="B3" s="150" t="s">
        <v>226</v>
      </c>
      <c r="C3" s="150" t="s">
        <v>124</v>
      </c>
      <c r="D3" s="150" t="s">
        <v>161</v>
      </c>
      <c r="E3" s="151"/>
      <c r="F3" s="153" t="s">
        <v>227</v>
      </c>
      <c r="G3" s="151"/>
      <c r="H3" s="152" t="s">
        <v>74</v>
      </c>
      <c r="I3" s="151">
        <v>10</v>
      </c>
    </row>
    <row r="4" spans="1:9">
      <c r="A4" s="153" t="s">
        <v>117</v>
      </c>
      <c r="B4" s="150" t="s">
        <v>228</v>
      </c>
      <c r="C4" s="150" t="s">
        <v>124</v>
      </c>
      <c r="D4" s="150" t="s">
        <v>161</v>
      </c>
      <c r="E4" s="151"/>
      <c r="F4" s="154" t="s">
        <v>229</v>
      </c>
      <c r="G4" s="151">
        <v>8</v>
      </c>
      <c r="H4" s="152" t="s">
        <v>74</v>
      </c>
      <c r="I4" s="151">
        <v>10</v>
      </c>
    </row>
    <row r="5" spans="1:9">
      <c r="A5" s="153" t="s">
        <v>230</v>
      </c>
      <c r="B5" s="150" t="s">
        <v>231</v>
      </c>
      <c r="C5" s="150" t="s">
        <v>124</v>
      </c>
      <c r="D5" s="150" t="s">
        <v>174</v>
      </c>
      <c r="E5" s="151"/>
      <c r="F5" s="154" t="s">
        <v>232</v>
      </c>
      <c r="G5" s="151">
        <v>9</v>
      </c>
      <c r="H5" s="152" t="s">
        <v>74</v>
      </c>
      <c r="I5" s="151">
        <v>10</v>
      </c>
    </row>
    <row r="6" spans="1:9">
      <c r="A6" s="140"/>
      <c r="B6" s="143"/>
      <c r="C6" s="143"/>
      <c r="D6" s="143"/>
      <c r="E6" s="142"/>
      <c r="F6" s="145"/>
      <c r="G6" s="142"/>
      <c r="H6" s="141"/>
      <c r="I6" s="142"/>
    </row>
    <row r="7" spans="1:9">
      <c r="A7" s="160" t="s">
        <v>152</v>
      </c>
      <c r="B7" s="161" t="s">
        <v>153</v>
      </c>
      <c r="C7" s="161" t="s">
        <v>133</v>
      </c>
      <c r="D7" s="161" t="s">
        <v>150</v>
      </c>
      <c r="E7" s="162">
        <v>53</v>
      </c>
      <c r="F7" s="160" t="s">
        <v>154</v>
      </c>
      <c r="G7" s="162">
        <v>15</v>
      </c>
      <c r="H7" s="163" t="s">
        <v>74</v>
      </c>
      <c r="I7" s="162">
        <v>55</v>
      </c>
    </row>
    <row r="8" spans="1:9">
      <c r="A8" s="160" t="s">
        <v>148</v>
      </c>
      <c r="B8" s="161" t="s">
        <v>149</v>
      </c>
      <c r="C8" s="161" t="s">
        <v>133</v>
      </c>
      <c r="D8" s="161" t="s">
        <v>150</v>
      </c>
      <c r="E8" s="162">
        <v>75</v>
      </c>
      <c r="F8" s="160" t="s">
        <v>151</v>
      </c>
      <c r="G8" s="162">
        <v>34</v>
      </c>
      <c r="H8" s="163" t="s">
        <v>179</v>
      </c>
      <c r="I8" s="162">
        <v>85</v>
      </c>
    </row>
    <row r="9" spans="1:9">
      <c r="A9" s="160" t="s">
        <v>131</v>
      </c>
      <c r="B9" s="160" t="s">
        <v>132</v>
      </c>
      <c r="C9" s="160" t="s">
        <v>133</v>
      </c>
      <c r="D9" s="160" t="s">
        <v>134</v>
      </c>
      <c r="E9" s="163">
        <v>63</v>
      </c>
      <c r="F9" s="164" t="s">
        <v>135</v>
      </c>
      <c r="G9" s="163">
        <v>28</v>
      </c>
      <c r="H9" s="163" t="s">
        <v>179</v>
      </c>
      <c r="I9" s="162">
        <v>90</v>
      </c>
    </row>
    <row r="10" spans="1:9">
      <c r="A10" s="161" t="s">
        <v>136</v>
      </c>
      <c r="B10" s="161" t="s">
        <v>61</v>
      </c>
      <c r="C10" s="161" t="s">
        <v>133</v>
      </c>
      <c r="D10" s="161" t="s">
        <v>200</v>
      </c>
      <c r="E10" s="162">
        <v>75</v>
      </c>
      <c r="F10" s="165" t="s">
        <v>137</v>
      </c>
      <c r="G10" s="162">
        <v>26</v>
      </c>
      <c r="H10" s="163" t="s">
        <v>179</v>
      </c>
      <c r="I10" s="162">
        <v>90</v>
      </c>
    </row>
    <row r="11" spans="1:9">
      <c r="A11" s="166" t="s">
        <v>155</v>
      </c>
      <c r="B11" s="144" t="s">
        <v>156</v>
      </c>
      <c r="C11" s="144" t="s">
        <v>133</v>
      </c>
      <c r="D11" s="144" t="s">
        <v>150</v>
      </c>
      <c r="E11" s="167">
        <v>58</v>
      </c>
      <c r="F11" s="166" t="s">
        <v>157</v>
      </c>
      <c r="G11" s="167">
        <v>32</v>
      </c>
      <c r="H11" s="168" t="s">
        <v>179</v>
      </c>
      <c r="I11" s="167">
        <v>90</v>
      </c>
    </row>
    <row r="12" spans="1:9">
      <c r="A12" s="160" t="s">
        <v>158</v>
      </c>
      <c r="B12" s="161" t="s">
        <v>159</v>
      </c>
      <c r="C12" s="161" t="s">
        <v>160</v>
      </c>
      <c r="D12" s="161" t="s">
        <v>24</v>
      </c>
      <c r="E12" s="162">
        <v>75</v>
      </c>
      <c r="F12" s="160"/>
      <c r="G12" s="162"/>
      <c r="H12" s="163" t="s">
        <v>253</v>
      </c>
      <c r="I12" s="162">
        <v>90</v>
      </c>
    </row>
    <row r="13" spans="1:9">
      <c r="A13" s="160" t="s">
        <v>221</v>
      </c>
      <c r="B13" s="161" t="s">
        <v>220</v>
      </c>
      <c r="C13" s="161" t="s">
        <v>114</v>
      </c>
      <c r="D13" s="161" t="s">
        <v>161</v>
      </c>
      <c r="E13" s="162"/>
      <c r="F13" s="170"/>
      <c r="G13" s="162"/>
      <c r="H13" s="163" t="s">
        <v>179</v>
      </c>
      <c r="I13" s="162">
        <v>90</v>
      </c>
    </row>
    <row r="14" spans="1:9">
      <c r="A14" s="166" t="s">
        <v>140</v>
      </c>
      <c r="B14" s="144" t="s">
        <v>141</v>
      </c>
      <c r="C14" s="144" t="s">
        <v>133</v>
      </c>
      <c r="D14" s="144" t="s">
        <v>142</v>
      </c>
      <c r="E14" s="167">
        <v>69</v>
      </c>
      <c r="F14" s="166" t="s">
        <v>143</v>
      </c>
      <c r="G14" s="167">
        <v>23</v>
      </c>
      <c r="H14" s="167"/>
      <c r="I14" s="167">
        <v>100</v>
      </c>
    </row>
    <row r="15" spans="1:9">
      <c r="A15" s="144" t="s">
        <v>197</v>
      </c>
      <c r="B15" s="144" t="s">
        <v>198</v>
      </c>
      <c r="C15" s="144" t="s">
        <v>133</v>
      </c>
      <c r="D15" s="144" t="s">
        <v>138</v>
      </c>
      <c r="E15" s="167">
        <v>63</v>
      </c>
      <c r="F15" s="169" t="s">
        <v>139</v>
      </c>
      <c r="G15" s="167">
        <v>27</v>
      </c>
      <c r="H15" s="168" t="s">
        <v>179</v>
      </c>
      <c r="I15" s="167">
        <v>107</v>
      </c>
    </row>
    <row r="16" spans="1:9">
      <c r="A16" s="160" t="s">
        <v>35</v>
      </c>
      <c r="B16" s="161" t="s">
        <v>301</v>
      </c>
      <c r="C16" s="161" t="s">
        <v>165</v>
      </c>
      <c r="D16" s="161" t="s">
        <v>302</v>
      </c>
      <c r="E16" s="162">
        <v>105</v>
      </c>
      <c r="F16" s="160" t="s">
        <v>303</v>
      </c>
      <c r="G16" s="162">
        <v>35</v>
      </c>
      <c r="H16" s="163" t="s">
        <v>179</v>
      </c>
      <c r="I16" s="162">
        <v>110</v>
      </c>
    </row>
    <row r="17" spans="1:9">
      <c r="A17" s="158" t="s">
        <v>144</v>
      </c>
      <c r="B17" s="155" t="s">
        <v>145</v>
      </c>
      <c r="C17" s="155" t="s">
        <v>133</v>
      </c>
      <c r="D17" s="155" t="s">
        <v>146</v>
      </c>
      <c r="E17" s="156">
        <v>75</v>
      </c>
      <c r="F17" s="158" t="s">
        <v>147</v>
      </c>
      <c r="G17" s="156">
        <v>24</v>
      </c>
      <c r="H17" s="157" t="s">
        <v>179</v>
      </c>
      <c r="I17" s="156">
        <v>112.5</v>
      </c>
    </row>
    <row r="18" spans="1:9">
      <c r="A18" s="158" t="s">
        <v>162</v>
      </c>
      <c r="B18" s="155" t="s">
        <v>163</v>
      </c>
      <c r="C18" s="155" t="s">
        <v>160</v>
      </c>
      <c r="D18" s="155" t="s">
        <v>161</v>
      </c>
      <c r="E18" s="156">
        <v>69</v>
      </c>
      <c r="F18" s="159" t="s">
        <v>164</v>
      </c>
      <c r="G18" s="156">
        <v>19</v>
      </c>
      <c r="H18" s="157"/>
      <c r="I18" s="156">
        <v>117</v>
      </c>
    </row>
    <row r="19" spans="1:9">
      <c r="A19" s="158" t="s">
        <v>219</v>
      </c>
      <c r="B19" s="155" t="s">
        <v>218</v>
      </c>
      <c r="C19" s="155" t="s">
        <v>160</v>
      </c>
      <c r="D19" s="155" t="s">
        <v>161</v>
      </c>
      <c r="E19" s="156"/>
      <c r="F19" s="159"/>
      <c r="G19" s="156"/>
      <c r="H19" s="157" t="s">
        <v>179</v>
      </c>
      <c r="I19" s="156">
        <v>125</v>
      </c>
    </row>
    <row r="20" spans="1:9">
      <c r="A20" s="160" t="s">
        <v>310</v>
      </c>
      <c r="B20" s="161" t="s">
        <v>109</v>
      </c>
      <c r="C20" s="161" t="s">
        <v>165</v>
      </c>
      <c r="D20" s="161" t="s">
        <v>142</v>
      </c>
      <c r="E20" s="162">
        <v>94</v>
      </c>
      <c r="F20" s="171"/>
      <c r="G20" s="162">
        <v>33</v>
      </c>
      <c r="H20" s="163" t="s">
        <v>179</v>
      </c>
      <c r="I20" s="162">
        <v>130</v>
      </c>
    </row>
    <row r="21" spans="1:9">
      <c r="A21" s="161" t="s">
        <v>2</v>
      </c>
      <c r="B21" s="161" t="s">
        <v>290</v>
      </c>
      <c r="C21" s="161" t="s">
        <v>165</v>
      </c>
      <c r="D21" s="161" t="s">
        <v>142</v>
      </c>
      <c r="E21" s="162">
        <v>85</v>
      </c>
      <c r="F21" s="161" t="s">
        <v>291</v>
      </c>
      <c r="G21" s="162">
        <v>21</v>
      </c>
      <c r="H21" s="163" t="s">
        <v>292</v>
      </c>
      <c r="I21" s="162">
        <v>150</v>
      </c>
    </row>
    <row r="22" spans="1:9">
      <c r="A22" s="160" t="s">
        <v>299</v>
      </c>
      <c r="B22" s="161" t="s">
        <v>33</v>
      </c>
      <c r="C22" s="161" t="s">
        <v>165</v>
      </c>
      <c r="D22" s="172" t="s">
        <v>222</v>
      </c>
      <c r="E22" s="162">
        <v>94</v>
      </c>
      <c r="F22" s="160" t="s">
        <v>300</v>
      </c>
      <c r="G22" s="162">
        <v>27</v>
      </c>
      <c r="H22" s="163" t="s">
        <v>179</v>
      </c>
      <c r="I22" s="162">
        <v>150</v>
      </c>
    </row>
    <row r="23" spans="1:9">
      <c r="A23" s="166" t="s">
        <v>304</v>
      </c>
      <c r="B23" s="144" t="s">
        <v>305</v>
      </c>
      <c r="C23" s="144" t="s">
        <v>165</v>
      </c>
      <c r="D23" s="144" t="s">
        <v>142</v>
      </c>
      <c r="E23" s="167">
        <v>94</v>
      </c>
      <c r="F23" s="173"/>
      <c r="G23" s="167"/>
      <c r="H23" s="168" t="s">
        <v>179</v>
      </c>
      <c r="I23" s="167">
        <v>150</v>
      </c>
    </row>
    <row r="24" spans="1:9">
      <c r="A24" s="166" t="s">
        <v>110</v>
      </c>
      <c r="B24" s="144" t="s">
        <v>106</v>
      </c>
      <c r="C24" s="144" t="s">
        <v>165</v>
      </c>
      <c r="D24" s="144" t="s">
        <v>150</v>
      </c>
      <c r="E24" s="167">
        <v>85</v>
      </c>
      <c r="F24" s="166" t="s">
        <v>111</v>
      </c>
      <c r="G24" s="167">
        <v>32</v>
      </c>
      <c r="H24" s="168" t="s">
        <v>179</v>
      </c>
      <c r="I24" s="167">
        <v>150</v>
      </c>
    </row>
    <row r="25" spans="1:9">
      <c r="A25" s="166" t="s">
        <v>33</v>
      </c>
      <c r="B25" s="144" t="s">
        <v>112</v>
      </c>
      <c r="C25" s="144" t="s">
        <v>165</v>
      </c>
      <c r="D25" s="144" t="s">
        <v>302</v>
      </c>
      <c r="E25" s="167">
        <v>77</v>
      </c>
      <c r="F25" s="166" t="s">
        <v>113</v>
      </c>
      <c r="G25" s="167">
        <v>25</v>
      </c>
      <c r="H25" s="168" t="s">
        <v>179</v>
      </c>
      <c r="I25" s="167">
        <v>150</v>
      </c>
    </row>
    <row r="26" spans="1:9">
      <c r="A26" s="166" t="s">
        <v>125</v>
      </c>
      <c r="B26" s="144" t="s">
        <v>126</v>
      </c>
      <c r="C26" s="144" t="s">
        <v>124</v>
      </c>
      <c r="D26" s="144" t="s">
        <v>161</v>
      </c>
      <c r="E26" s="167"/>
      <c r="F26" s="166"/>
      <c r="G26" s="167"/>
      <c r="H26" s="168"/>
      <c r="I26" s="167">
        <v>160</v>
      </c>
    </row>
    <row r="27" spans="1:9">
      <c r="A27" s="144" t="s">
        <v>293</v>
      </c>
      <c r="B27" s="144" t="s">
        <v>294</v>
      </c>
      <c r="C27" s="144" t="s">
        <v>165</v>
      </c>
      <c r="D27" s="144" t="s">
        <v>174</v>
      </c>
      <c r="E27" s="167">
        <v>85</v>
      </c>
      <c r="F27" s="144" t="s">
        <v>295</v>
      </c>
      <c r="G27" s="167">
        <v>20</v>
      </c>
      <c r="H27" s="168" t="s">
        <v>292</v>
      </c>
      <c r="I27" s="167">
        <v>170</v>
      </c>
    </row>
    <row r="28" spans="1:9">
      <c r="A28" s="166" t="s">
        <v>118</v>
      </c>
      <c r="B28" s="144" t="s">
        <v>119</v>
      </c>
      <c r="C28" s="144" t="s">
        <v>114</v>
      </c>
      <c r="D28" s="144" t="s">
        <v>161</v>
      </c>
      <c r="E28" s="167" t="s">
        <v>120</v>
      </c>
      <c r="F28" s="174" t="s">
        <v>121</v>
      </c>
      <c r="G28" s="167">
        <v>17</v>
      </c>
      <c r="H28" s="168"/>
      <c r="I28" s="167">
        <v>170</v>
      </c>
    </row>
    <row r="29" spans="1:9">
      <c r="A29" s="144" t="s">
        <v>91</v>
      </c>
      <c r="B29" s="144" t="s">
        <v>92</v>
      </c>
      <c r="C29" s="144" t="s">
        <v>165</v>
      </c>
      <c r="D29" s="144" t="s">
        <v>51</v>
      </c>
      <c r="E29" s="167">
        <v>85</v>
      </c>
      <c r="F29" s="144" t="s">
        <v>171</v>
      </c>
      <c r="G29" s="167">
        <v>25</v>
      </c>
      <c r="H29" s="168" t="s">
        <v>179</v>
      </c>
      <c r="I29" s="167">
        <v>175</v>
      </c>
    </row>
    <row r="30" spans="1:9" s="178" customFormat="1">
      <c r="A30" s="175"/>
      <c r="B30" s="175"/>
      <c r="C30" s="175"/>
      <c r="D30" s="175"/>
      <c r="E30" s="176"/>
      <c r="F30" s="175"/>
      <c r="G30" s="176"/>
      <c r="H30" s="177"/>
      <c r="I30" s="176"/>
    </row>
    <row r="31" spans="1:9">
      <c r="A31" s="158" t="s">
        <v>116</v>
      </c>
      <c r="B31" s="155" t="s">
        <v>117</v>
      </c>
      <c r="C31" s="155" t="s">
        <v>114</v>
      </c>
      <c r="D31" s="155" t="s">
        <v>161</v>
      </c>
      <c r="E31" s="156"/>
      <c r="F31" s="159" t="s">
        <v>115</v>
      </c>
      <c r="G31" s="156"/>
      <c r="H31" s="157" t="s">
        <v>179</v>
      </c>
      <c r="I31" s="156">
        <v>175</v>
      </c>
    </row>
    <row r="32" spans="1:9">
      <c r="A32" s="155" t="s">
        <v>175</v>
      </c>
      <c r="B32" s="155" t="s">
        <v>288</v>
      </c>
      <c r="C32" s="155" t="s">
        <v>165</v>
      </c>
      <c r="D32" s="155" t="s">
        <v>166</v>
      </c>
      <c r="E32" s="156">
        <v>105</v>
      </c>
      <c r="F32" s="155" t="s">
        <v>289</v>
      </c>
      <c r="G32" s="156">
        <v>33</v>
      </c>
      <c r="H32" s="157" t="s">
        <v>179</v>
      </c>
      <c r="I32" s="156">
        <v>195</v>
      </c>
    </row>
    <row r="33" spans="1:9">
      <c r="A33" s="155" t="s">
        <v>169</v>
      </c>
      <c r="B33" s="155" t="s">
        <v>170</v>
      </c>
      <c r="C33" s="155" t="s">
        <v>165</v>
      </c>
      <c r="D33" s="155" t="s">
        <v>166</v>
      </c>
      <c r="E33" s="156">
        <v>94</v>
      </c>
      <c r="F33" s="155" t="s">
        <v>167</v>
      </c>
      <c r="G33" s="156">
        <v>22</v>
      </c>
      <c r="H33" s="157" t="s">
        <v>168</v>
      </c>
      <c r="I33" s="156">
        <v>200</v>
      </c>
    </row>
    <row r="34" spans="1:9">
      <c r="A34" s="158" t="s">
        <v>122</v>
      </c>
      <c r="B34" s="155" t="s">
        <v>123</v>
      </c>
      <c r="C34" s="155" t="s">
        <v>124</v>
      </c>
      <c r="D34" s="155"/>
      <c r="E34" s="156"/>
      <c r="F34" s="158"/>
      <c r="G34" s="156"/>
      <c r="H34" s="157"/>
      <c r="I34" s="156">
        <v>200</v>
      </c>
    </row>
    <row r="35" spans="1:9">
      <c r="A35" s="158" t="s">
        <v>306</v>
      </c>
      <c r="B35" s="155" t="s">
        <v>307</v>
      </c>
      <c r="C35" s="155" t="s">
        <v>165</v>
      </c>
      <c r="D35" s="155" t="s">
        <v>308</v>
      </c>
      <c r="E35" s="156">
        <v>94</v>
      </c>
      <c r="F35" s="158" t="s">
        <v>309</v>
      </c>
      <c r="G35" s="156">
        <v>26</v>
      </c>
      <c r="H35" s="157" t="s">
        <v>179</v>
      </c>
      <c r="I35" s="156">
        <v>208</v>
      </c>
    </row>
    <row r="36" spans="1:9">
      <c r="A36" s="158" t="s">
        <v>296</v>
      </c>
      <c r="B36" s="155" t="s">
        <v>37</v>
      </c>
      <c r="C36" s="155" t="s">
        <v>165</v>
      </c>
      <c r="D36" s="155" t="s">
        <v>297</v>
      </c>
      <c r="E36" s="156">
        <v>94</v>
      </c>
      <c r="F36" s="155" t="s">
        <v>298</v>
      </c>
      <c r="G36" s="156">
        <v>54</v>
      </c>
      <c r="H36" s="157" t="s">
        <v>179</v>
      </c>
      <c r="I36" s="156">
        <v>210</v>
      </c>
    </row>
    <row r="37" spans="1:9">
      <c r="A37" s="158" t="s">
        <v>223</v>
      </c>
      <c r="B37" s="155" t="s">
        <v>224</v>
      </c>
      <c r="C37" s="155" t="s">
        <v>124</v>
      </c>
      <c r="D37" s="155" t="s">
        <v>161</v>
      </c>
      <c r="E37" s="156">
        <v>105</v>
      </c>
      <c r="F37" s="158"/>
      <c r="G37" s="156"/>
      <c r="H37" s="157"/>
      <c r="I37" s="156">
        <v>310</v>
      </c>
    </row>
  </sheetData>
  <sheetCalcPr fullCalcOnLoad="1"/>
  <sortState ref="A2:I35">
    <sortCondition ref="I3:I35"/>
    <sortCondition ref="C3:C35"/>
  </sortState>
  <phoneticPr fontId="27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Group 1 (Youth Development)</vt:lpstr>
      <vt:lpstr>Group 2</vt:lpstr>
      <vt:lpstr>Group 3</vt:lpstr>
      <vt:lpstr>Group 4</vt:lpstr>
      <vt:lpstr>Overall results</vt:lpstr>
      <vt:lpstr>OVERALL RANKINGS</vt:lpstr>
      <vt:lpstr>ALL LIFTERS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Gilmore</dc:creator>
  <cp:lastModifiedBy>Peter  Stewart</cp:lastModifiedBy>
  <cp:lastPrinted>2015-09-11T22:48:04Z</cp:lastPrinted>
  <dcterms:created xsi:type="dcterms:W3CDTF">2013-04-27T09:35:40Z</dcterms:created>
  <dcterms:modified xsi:type="dcterms:W3CDTF">2015-09-13T21:40:11Z</dcterms:modified>
</cp:coreProperties>
</file>